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bze03\Desktop\"/>
    </mc:Choice>
  </mc:AlternateContent>
  <xr:revisionPtr revIDLastSave="0" documentId="13_ncr:1_{F9B6DB16-9C92-4305-8845-95000DF5E41B}" xr6:coauthVersionLast="45" xr6:coauthVersionMax="45" xr10:uidLastSave="{00000000-0000-0000-0000-000000000000}"/>
  <bookViews>
    <workbookView xWindow="-108" yWindow="-108" windowWidth="23256" windowHeight="12576" xr2:uid="{00000000-000D-0000-FFFF-FFFF00000000}"/>
  </bookViews>
  <sheets>
    <sheet name="キャッシュフロー表" sheetId="1" r:id="rId1"/>
    <sheet name="年間保険料計算シート" sheetId="3" r:id="rId2"/>
    <sheet name="教育費計算シート" sheetId="4" r:id="rId3"/>
    <sheet name="老齢年金計算シート" sheetId="5" r:id="rId4"/>
    <sheet name="年間収支グラフ" sheetId="2" r:id="rId5"/>
    <sheet name="Sheet3" sheetId="6" r:id="rId6"/>
  </sheets>
  <calcPr calcId="181029" iterateDelta="1E-4"/>
</workbook>
</file>

<file path=xl/calcChain.xml><?xml version="1.0" encoding="utf-8"?>
<calcChain xmlns="http://schemas.openxmlformats.org/spreadsheetml/2006/main">
  <c r="AO23" i="1" l="1"/>
  <c r="AP23" i="1" s="1"/>
  <c r="AQ23" i="1" s="1"/>
  <c r="AR23" i="1" s="1"/>
  <c r="AS23" i="1" s="1"/>
  <c r="AT23" i="1" s="1"/>
  <c r="AU23" i="1" s="1"/>
  <c r="AV23" i="1" s="1"/>
  <c r="AW23" i="1" s="1"/>
  <c r="AX23" i="1" s="1"/>
  <c r="AY23" i="1" s="1"/>
  <c r="AZ23" i="1" s="1"/>
  <c r="BA23" i="1" s="1"/>
  <c r="BB23" i="1" s="1"/>
  <c r="BC23" i="1" s="1"/>
  <c r="BD23" i="1" s="1"/>
  <c r="BE23" i="1" s="1"/>
  <c r="BF23" i="1" s="1"/>
  <c r="BG23" i="1" s="1"/>
  <c r="BH23" i="1" s="1"/>
  <c r="BI23" i="1" s="1"/>
  <c r="BJ23" i="1" s="1"/>
  <c r="BK23" i="1" s="1"/>
  <c r="BL23" i="1" s="1"/>
  <c r="BM23" i="1" s="1"/>
  <c r="BN23" i="1" s="1"/>
  <c r="BO23" i="1" s="1"/>
  <c r="BP23" i="1" s="1"/>
  <c r="BQ23" i="1" s="1"/>
  <c r="BR23" i="1" s="1"/>
  <c r="BS23" i="1" s="1"/>
  <c r="BT23" i="1" s="1"/>
  <c r="AN23" i="1"/>
  <c r="AL23" i="1"/>
  <c r="AM23" i="1"/>
  <c r="AK23" i="1"/>
  <c r="D20" i="1"/>
  <c r="E20" i="1" s="1"/>
  <c r="F20" i="1" s="1"/>
  <c r="G20" i="1" s="1"/>
  <c r="H20" i="1" s="1"/>
  <c r="I20" i="1" s="1"/>
  <c r="J20" i="1" s="1"/>
  <c r="K20" i="1" s="1"/>
  <c r="L20" i="1" s="1"/>
  <c r="M20" i="1" s="1"/>
  <c r="N20" i="1" s="1"/>
  <c r="O20" i="1" s="1"/>
  <c r="P20" i="1" s="1"/>
  <c r="Q20" i="1" s="1"/>
  <c r="R20" i="1" s="1"/>
  <c r="S20" i="1" s="1"/>
  <c r="T20" i="1" s="1"/>
  <c r="U20" i="1" s="1"/>
  <c r="V20" i="1" s="1"/>
  <c r="W20" i="1" s="1"/>
  <c r="X20" i="1" s="1"/>
  <c r="Y20" i="1" s="1"/>
  <c r="Z20" i="1" s="1"/>
  <c r="AA20" i="1" s="1"/>
  <c r="AB20" i="1" s="1"/>
  <c r="AC20" i="1" s="1"/>
  <c r="AD20" i="1" s="1"/>
  <c r="AE20" i="1" s="1"/>
  <c r="AF20" i="1" s="1"/>
  <c r="C20" i="1"/>
  <c r="T16" i="1"/>
  <c r="U16" i="1" s="1"/>
  <c r="V16" i="1" s="1"/>
  <c r="W16" i="1" s="1"/>
  <c r="Q16" i="1"/>
  <c r="R16" i="1" s="1"/>
  <c r="S16" i="1" s="1"/>
  <c r="E16" i="1"/>
  <c r="F16" i="1" s="1"/>
  <c r="G16" i="1" s="1"/>
  <c r="H16" i="1"/>
  <c r="I16" i="1" s="1"/>
  <c r="J16" i="1" s="1"/>
  <c r="K16" i="1" s="1"/>
  <c r="L16" i="1" s="1"/>
  <c r="M16" i="1" s="1"/>
  <c r="N16" i="1" s="1"/>
  <c r="O16" i="1" s="1"/>
  <c r="P16" i="1" s="1"/>
  <c r="Q15" i="1"/>
  <c r="N15" i="1"/>
  <c r="K15" i="1"/>
  <c r="E15" i="1"/>
  <c r="F15" i="1" s="1"/>
  <c r="G15" i="1" s="1"/>
  <c r="H15" i="1" s="1"/>
  <c r="I15" i="1" s="1"/>
  <c r="C31" i="4"/>
  <c r="C30" i="4"/>
  <c r="C29" i="4"/>
  <c r="C28" i="4"/>
  <c r="C36" i="4" s="1"/>
  <c r="C27" i="4"/>
  <c r="B15" i="1"/>
  <c r="C15" i="1" s="1"/>
  <c r="D15" i="1" s="1"/>
  <c r="C17" i="4"/>
  <c r="C16" i="4"/>
  <c r="C15" i="4"/>
  <c r="C14" i="4"/>
  <c r="C13" i="4"/>
  <c r="C11" i="1"/>
  <c r="D11" i="1" s="1"/>
  <c r="E11" i="1" s="1"/>
  <c r="F11" i="1" s="1"/>
  <c r="G11" i="1" s="1"/>
  <c r="H11" i="1" s="1"/>
  <c r="J11" i="1" s="1"/>
  <c r="K11" i="1" s="1"/>
  <c r="L11" i="1" s="1"/>
  <c r="M11" i="1" s="1"/>
  <c r="N11" i="1" s="1"/>
  <c r="O11" i="1" s="1"/>
  <c r="P11" i="1" s="1"/>
  <c r="Q11" i="1" s="1"/>
  <c r="R11" i="1" s="1"/>
  <c r="S11" i="1" s="1"/>
  <c r="T11" i="1" s="1"/>
  <c r="U11" i="1" s="1"/>
  <c r="V11" i="1" s="1"/>
  <c r="W11" i="1" s="1"/>
  <c r="X11" i="1" s="1"/>
  <c r="Y11" i="1" s="1"/>
  <c r="Z11" i="1" s="1"/>
  <c r="AA11" i="1" s="1"/>
  <c r="AB11" i="1" s="1"/>
  <c r="AC11" i="1" s="1"/>
  <c r="AD11" i="1" s="1"/>
  <c r="AE11" i="1" s="1"/>
  <c r="AF11" i="1" s="1"/>
  <c r="AG11" i="1" s="1"/>
  <c r="AH11" i="1" s="1"/>
  <c r="AI11" i="1" s="1"/>
  <c r="AJ11" i="1" s="1"/>
  <c r="AK11" i="1" s="1"/>
  <c r="AM11" i="1" s="1"/>
  <c r="AN11" i="1" s="1"/>
  <c r="AO11" i="1" s="1"/>
  <c r="AP11" i="1" s="1"/>
  <c r="AQ11" i="1" s="1"/>
  <c r="AR11" i="1" s="1"/>
  <c r="AS11" i="1" s="1"/>
  <c r="AT11" i="1" s="1"/>
  <c r="AU11" i="1" s="1"/>
  <c r="AV11" i="1" s="1"/>
  <c r="AW11" i="1" s="1"/>
  <c r="AX11" i="1" s="1"/>
  <c r="AY11" i="1" s="1"/>
  <c r="AZ11" i="1" s="1"/>
  <c r="BA11" i="1" s="1"/>
  <c r="BB11" i="1" s="1"/>
  <c r="BC11" i="1" s="1"/>
  <c r="BD11" i="1" s="1"/>
  <c r="BE11" i="1" s="1"/>
  <c r="BF11" i="1" s="1"/>
  <c r="BG11" i="1" s="1"/>
  <c r="BH11" i="1" s="1"/>
  <c r="BI11" i="1" s="1"/>
  <c r="BJ11" i="1" s="1"/>
  <c r="BK11" i="1" s="1"/>
  <c r="BL11" i="1" s="1"/>
  <c r="BM11" i="1" s="1"/>
  <c r="C25" i="1"/>
  <c r="D25" i="1" s="1"/>
  <c r="E25" i="1" s="1"/>
  <c r="F25" i="1" s="1"/>
  <c r="G25" i="1" s="1"/>
  <c r="H25" i="1" s="1"/>
  <c r="I25" i="1" s="1"/>
  <c r="J25" i="1" s="1"/>
  <c r="K25" i="1" s="1"/>
  <c r="L25" i="1" s="1"/>
  <c r="M25" i="1" s="1"/>
  <c r="N25" i="1" s="1"/>
  <c r="O25" i="1" s="1"/>
  <c r="P25" i="1" s="1"/>
  <c r="Q25" i="1" s="1"/>
  <c r="R25" i="1" s="1"/>
  <c r="S25" i="1" s="1"/>
  <c r="T25" i="1" s="1"/>
  <c r="U25" i="1" s="1"/>
  <c r="V25" i="1" s="1"/>
  <c r="W25" i="1" s="1"/>
  <c r="X25" i="1" s="1"/>
  <c r="Y25" i="1" s="1"/>
  <c r="Z25" i="1" s="1"/>
  <c r="AA25" i="1" s="1"/>
  <c r="AB25" i="1" s="1"/>
  <c r="AC25" i="1" s="1"/>
  <c r="AD25" i="1" s="1"/>
  <c r="AE25" i="1" s="1"/>
  <c r="AF25" i="1" s="1"/>
  <c r="AG25" i="1" s="1"/>
  <c r="AH25" i="1" s="1"/>
  <c r="AI25" i="1" s="1"/>
  <c r="AJ25" i="1" s="1"/>
  <c r="AK25" i="1" s="1"/>
  <c r="AL25" i="1" s="1"/>
  <c r="AM25" i="1" s="1"/>
  <c r="AN25" i="1" s="1"/>
  <c r="AO25" i="1" s="1"/>
  <c r="AP25" i="1" s="1"/>
  <c r="AQ25" i="1" s="1"/>
  <c r="AR25" i="1" s="1"/>
  <c r="AS25" i="1" s="1"/>
  <c r="AT25" i="1" s="1"/>
  <c r="AU25" i="1" s="1"/>
  <c r="AV25" i="1" s="1"/>
  <c r="AW25" i="1" s="1"/>
  <c r="AX25" i="1" s="1"/>
  <c r="AY25" i="1" s="1"/>
  <c r="AZ25" i="1" s="1"/>
  <c r="BA25" i="1" s="1"/>
  <c r="BB25" i="1" s="1"/>
  <c r="BC25" i="1" s="1"/>
  <c r="BD25" i="1" s="1"/>
  <c r="BE25" i="1" s="1"/>
  <c r="BF25" i="1" s="1"/>
  <c r="BG25" i="1" s="1"/>
  <c r="BH25" i="1" s="1"/>
  <c r="BI25" i="1" s="1"/>
  <c r="BJ25" i="1" s="1"/>
  <c r="BK25" i="1" s="1"/>
  <c r="BL25" i="1" s="1"/>
  <c r="BM25" i="1" s="1"/>
  <c r="BN25" i="1" s="1"/>
  <c r="BO25" i="1" s="1"/>
  <c r="BP25" i="1" s="1"/>
  <c r="BQ25" i="1" s="1"/>
  <c r="BR25" i="1" s="1"/>
  <c r="BS25" i="1" s="1"/>
  <c r="BT25" i="1" s="1"/>
  <c r="B14" i="3"/>
  <c r="B8" i="3"/>
  <c r="E8" i="3" s="1"/>
  <c r="W60" i="1"/>
  <c r="X60" i="1"/>
  <c r="Y60" i="1"/>
  <c r="Z60" i="1"/>
  <c r="AA60" i="1"/>
  <c r="AB60" i="1"/>
  <c r="AC60" i="1"/>
  <c r="AD60" i="1"/>
  <c r="AE60" i="1"/>
  <c r="AF60" i="1"/>
  <c r="AG60" i="1"/>
  <c r="AH60" i="1"/>
  <c r="AI60" i="1"/>
  <c r="AJ60" i="1"/>
  <c r="AK60" i="1"/>
  <c r="W66" i="1"/>
  <c r="X66" i="1"/>
  <c r="Y66" i="1"/>
  <c r="Z66" i="1"/>
  <c r="AA66" i="1"/>
  <c r="AB66" i="1"/>
  <c r="AC66" i="1"/>
  <c r="AD66" i="1"/>
  <c r="AE66" i="1"/>
  <c r="AF66" i="1"/>
  <c r="AG66" i="1"/>
  <c r="AH66" i="1"/>
  <c r="AI66" i="1"/>
  <c r="AJ66" i="1"/>
  <c r="AK66" i="1"/>
  <c r="V66" i="1"/>
  <c r="U66" i="1"/>
  <c r="T66" i="1"/>
  <c r="S66" i="1"/>
  <c r="R66" i="1"/>
  <c r="Q66" i="1"/>
  <c r="P66" i="1"/>
  <c r="O66" i="1"/>
  <c r="N66" i="1"/>
  <c r="M66" i="1"/>
  <c r="L66" i="1"/>
  <c r="K66" i="1"/>
  <c r="J66" i="1"/>
  <c r="I66" i="1"/>
  <c r="H66" i="1"/>
  <c r="G66" i="1"/>
  <c r="F66" i="1"/>
  <c r="E66" i="1"/>
  <c r="D66" i="1"/>
  <c r="C66" i="1"/>
  <c r="B66" i="1"/>
  <c r="B47" i="1"/>
  <c r="C46" i="1"/>
  <c r="C44" i="1"/>
  <c r="D44" i="1" s="1"/>
  <c r="E44" i="1" s="1"/>
  <c r="F44" i="1" s="1"/>
  <c r="G44" i="1" s="1"/>
  <c r="H44" i="1" s="1"/>
  <c r="I44" i="1" s="1"/>
  <c r="J44" i="1" s="1"/>
  <c r="K44" i="1" s="1"/>
  <c r="L44" i="1" s="1"/>
  <c r="M44" i="1" s="1"/>
  <c r="N44" i="1" s="1"/>
  <c r="O44" i="1" s="1"/>
  <c r="P44" i="1" s="1"/>
  <c r="Q44" i="1" s="1"/>
  <c r="R44" i="1" s="1"/>
  <c r="S44" i="1" s="1"/>
  <c r="T44" i="1" s="1"/>
  <c r="U44" i="1" s="1"/>
  <c r="V44" i="1" s="1"/>
  <c r="W44" i="1" s="1"/>
  <c r="X44" i="1" s="1"/>
  <c r="Y44" i="1" s="1"/>
  <c r="Z44" i="1" s="1"/>
  <c r="AA44" i="1" s="1"/>
  <c r="AB44" i="1" s="1"/>
  <c r="AC44" i="1" s="1"/>
  <c r="AD44" i="1" s="1"/>
  <c r="AE44" i="1" s="1"/>
  <c r="AF44" i="1" s="1"/>
  <c r="AG44" i="1" s="1"/>
  <c r="AH44" i="1" s="1"/>
  <c r="AI44" i="1" s="1"/>
  <c r="AJ44" i="1" s="1"/>
  <c r="AK44" i="1" s="1"/>
  <c r="AL44" i="1" s="1"/>
  <c r="AM44" i="1" s="1"/>
  <c r="AN44" i="1" s="1"/>
  <c r="AO44" i="1" s="1"/>
  <c r="AP44" i="1" s="1"/>
  <c r="AQ44" i="1" s="1"/>
  <c r="AR44" i="1" s="1"/>
  <c r="AS44" i="1" s="1"/>
  <c r="AT44" i="1" s="1"/>
  <c r="AU44" i="1" s="1"/>
  <c r="AV44" i="1" s="1"/>
  <c r="AW44" i="1" s="1"/>
  <c r="AX44" i="1" s="1"/>
  <c r="AY44" i="1" s="1"/>
  <c r="AZ44" i="1" s="1"/>
  <c r="BA44" i="1" s="1"/>
  <c r="BB44" i="1" s="1"/>
  <c r="BC44" i="1" s="1"/>
  <c r="BD44" i="1" s="1"/>
  <c r="BE44" i="1" s="1"/>
  <c r="BF44" i="1" s="1"/>
  <c r="BG44" i="1" s="1"/>
  <c r="BH44" i="1" s="1"/>
  <c r="BI44" i="1" s="1"/>
  <c r="BJ44" i="1" s="1"/>
  <c r="BK44" i="1" s="1"/>
  <c r="BL44" i="1" s="1"/>
  <c r="BM44" i="1" s="1"/>
  <c r="C43" i="1"/>
  <c r="D43" i="1" s="1"/>
  <c r="E43" i="1" s="1"/>
  <c r="F43" i="1" s="1"/>
  <c r="G43" i="1" s="1"/>
  <c r="H43" i="1" s="1"/>
  <c r="I43" i="1" s="1"/>
  <c r="J43" i="1" s="1"/>
  <c r="K43" i="1" s="1"/>
  <c r="L43" i="1" s="1"/>
  <c r="M43" i="1" s="1"/>
  <c r="N43" i="1" s="1"/>
  <c r="O43" i="1" s="1"/>
  <c r="P43" i="1" s="1"/>
  <c r="Q43" i="1" s="1"/>
  <c r="R43" i="1" s="1"/>
  <c r="S43" i="1" s="1"/>
  <c r="T43" i="1" s="1"/>
  <c r="U43" i="1" s="1"/>
  <c r="V43" i="1" s="1"/>
  <c r="W43" i="1" s="1"/>
  <c r="X51" i="1"/>
  <c r="Y51" i="1"/>
  <c r="Z51" i="1"/>
  <c r="AA51" i="1"/>
  <c r="AB51" i="1"/>
  <c r="AC51" i="1"/>
  <c r="AD51" i="1"/>
  <c r="AE51" i="1"/>
  <c r="AF51" i="1"/>
  <c r="AG51" i="1"/>
  <c r="AH51" i="1"/>
  <c r="AI51" i="1"/>
  <c r="AJ51" i="1"/>
  <c r="AK51" i="1"/>
  <c r="AL51" i="1"/>
  <c r="AM51" i="1"/>
  <c r="AN51" i="1"/>
  <c r="AO51" i="1"/>
  <c r="AP51" i="1"/>
  <c r="AQ51" i="1"/>
  <c r="AR51" i="1"/>
  <c r="AS51" i="1"/>
  <c r="AT51" i="1"/>
  <c r="AU51" i="1"/>
  <c r="AV51" i="1"/>
  <c r="AW51" i="1"/>
  <c r="AX51" i="1"/>
  <c r="AY51" i="1"/>
  <c r="AZ51" i="1"/>
  <c r="BA51" i="1"/>
  <c r="BB51" i="1"/>
  <c r="BC51" i="1"/>
  <c r="BD51" i="1"/>
  <c r="BE51" i="1"/>
  <c r="BF51" i="1"/>
  <c r="BG51" i="1"/>
  <c r="BH51" i="1"/>
  <c r="BI51" i="1"/>
  <c r="BJ51" i="1"/>
  <c r="BK51" i="1"/>
  <c r="BL51" i="1"/>
  <c r="BM51" i="1"/>
  <c r="W51" i="1"/>
  <c r="C41" i="1"/>
  <c r="D41" i="1" s="1"/>
  <c r="E41" i="1" s="1"/>
  <c r="F41" i="1" s="1"/>
  <c r="C10" i="1"/>
  <c r="D10" i="1" s="1"/>
  <c r="E10" i="1" s="1"/>
  <c r="F10" i="1" s="1"/>
  <c r="G10" i="1" s="1"/>
  <c r="H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AJ10" i="1" s="1"/>
  <c r="AK10" i="1" s="1"/>
  <c r="AL10" i="1" s="1"/>
  <c r="AM10" i="1" s="1"/>
  <c r="AN10" i="1" s="1"/>
  <c r="AO10" i="1" s="1"/>
  <c r="AP10" i="1" s="1"/>
  <c r="AQ10" i="1" s="1"/>
  <c r="AR10" i="1" s="1"/>
  <c r="AS10" i="1" s="1"/>
  <c r="AT10" i="1" s="1"/>
  <c r="AU10" i="1" s="1"/>
  <c r="AV10" i="1" s="1"/>
  <c r="C9" i="1"/>
  <c r="D9" i="1" s="1"/>
  <c r="E9" i="1" s="1"/>
  <c r="F9" i="1" s="1"/>
  <c r="G9" i="1" s="1"/>
  <c r="H9" i="1" s="1"/>
  <c r="I9" i="1" s="1"/>
  <c r="J9" i="1" s="1"/>
  <c r="K9" i="1" s="1"/>
  <c r="L9" i="1" s="1"/>
  <c r="M9" i="1" s="1"/>
  <c r="N9" i="1" s="1"/>
  <c r="O9" i="1" s="1"/>
  <c r="P9" i="1" s="1"/>
  <c r="Q9" i="1" s="1"/>
  <c r="R9" i="1" s="1"/>
  <c r="S9" i="1" s="1"/>
  <c r="T9" i="1" s="1"/>
  <c r="U9" i="1" s="1"/>
  <c r="V9" i="1" s="1"/>
  <c r="W9" i="1" s="1"/>
  <c r="X9" i="1" s="1"/>
  <c r="Y9" i="1" s="1"/>
  <c r="Z9" i="1" s="1"/>
  <c r="AA9" i="1" s="1"/>
  <c r="AB9" i="1" s="1"/>
  <c r="AC9" i="1" s="1"/>
  <c r="AD9" i="1" s="1"/>
  <c r="AE9" i="1" s="1"/>
  <c r="AF9" i="1" s="1"/>
  <c r="AG9" i="1" s="1"/>
  <c r="AH9" i="1" s="1"/>
  <c r="AI9" i="1" s="1"/>
  <c r="AJ9" i="1" s="1"/>
  <c r="AK9" i="1" s="1"/>
  <c r="AL9" i="1" s="1"/>
  <c r="AM9" i="1" s="1"/>
  <c r="AN9" i="1" s="1"/>
  <c r="AO9" i="1" s="1"/>
  <c r="AP9" i="1" s="1"/>
  <c r="AQ9" i="1" s="1"/>
  <c r="AR9" i="1" s="1"/>
  <c r="AS9" i="1" s="1"/>
  <c r="AT9" i="1" s="1"/>
  <c r="AU9" i="1" s="1"/>
  <c r="AV9" i="1" s="1"/>
  <c r="AW9" i="1" s="1"/>
  <c r="AX9" i="1" s="1"/>
  <c r="AY9" i="1" s="1"/>
  <c r="AZ9" i="1" s="1"/>
  <c r="BA9" i="1" s="1"/>
  <c r="A36" i="1"/>
  <c r="A35" i="1"/>
  <c r="A34" i="1"/>
  <c r="A33" i="1"/>
  <c r="C3" i="1"/>
  <c r="D3" i="1" s="1"/>
  <c r="E3" i="1" s="1"/>
  <c r="F3" i="1" s="1"/>
  <c r="G3" i="1" s="1"/>
  <c r="H3" i="1" s="1"/>
  <c r="I3" i="1" s="1"/>
  <c r="J3" i="1" s="1"/>
  <c r="K3" i="1" s="1"/>
  <c r="L3" i="1" s="1"/>
  <c r="C4" i="1"/>
  <c r="D4" i="1" s="1"/>
  <c r="E4" i="1" s="1"/>
  <c r="F4" i="1" s="1"/>
  <c r="G4" i="1" s="1"/>
  <c r="H4" i="1" s="1"/>
  <c r="I4" i="1" s="1"/>
  <c r="J4" i="1" s="1"/>
  <c r="K4" i="1" s="1"/>
  <c r="L4" i="1" s="1"/>
  <c r="M4" i="1" s="1"/>
  <c r="N4" i="1" s="1"/>
  <c r="O4" i="1" s="1"/>
  <c r="P4" i="1" s="1"/>
  <c r="Q4" i="1" s="1"/>
  <c r="R4" i="1" s="1"/>
  <c r="S4" i="1" s="1"/>
  <c r="T4" i="1" s="1"/>
  <c r="U4" i="1" s="1"/>
  <c r="V4" i="1" s="1"/>
  <c r="W4" i="1" s="1"/>
  <c r="X4" i="1" s="1"/>
  <c r="Y4" i="1" s="1"/>
  <c r="Z4" i="1" s="1"/>
  <c r="AA4" i="1" s="1"/>
  <c r="AB4" i="1" s="1"/>
  <c r="AC4" i="1" s="1"/>
  <c r="AD4" i="1" s="1"/>
  <c r="AE4" i="1" s="1"/>
  <c r="AF4" i="1" s="1"/>
  <c r="AG4" i="1" s="1"/>
  <c r="AH4" i="1" s="1"/>
  <c r="AI4" i="1" s="1"/>
  <c r="AJ4" i="1" s="1"/>
  <c r="AK4" i="1" s="1"/>
  <c r="AL4" i="1" s="1"/>
  <c r="AM4" i="1" s="1"/>
  <c r="AN4" i="1" s="1"/>
  <c r="AO4" i="1" s="1"/>
  <c r="AP4" i="1" s="1"/>
  <c r="AQ4" i="1" s="1"/>
  <c r="AR4" i="1" s="1"/>
  <c r="AS4" i="1" s="1"/>
  <c r="AT4" i="1" s="1"/>
  <c r="AU4" i="1" s="1"/>
  <c r="AV4" i="1" s="1"/>
  <c r="AW4" i="1" s="1"/>
  <c r="AX4" i="1" s="1"/>
  <c r="AY4" i="1" s="1"/>
  <c r="AZ4" i="1" s="1"/>
  <c r="BA4" i="1" s="1"/>
  <c r="BB4" i="1" s="1"/>
  <c r="BC4" i="1" s="1"/>
  <c r="BD4" i="1" s="1"/>
  <c r="BE4" i="1" s="1"/>
  <c r="BF4" i="1" s="1"/>
  <c r="BG4" i="1" s="1"/>
  <c r="BH4" i="1" s="1"/>
  <c r="BI4" i="1" s="1"/>
  <c r="BJ4" i="1" s="1"/>
  <c r="BK4" i="1" s="1"/>
  <c r="BL4" i="1" s="1"/>
  <c r="BM4" i="1" s="1"/>
  <c r="BN4" i="1" s="1"/>
  <c r="BO4" i="1" s="1"/>
  <c r="BP4" i="1" s="1"/>
  <c r="BQ4" i="1" s="1"/>
  <c r="BR4" i="1" s="1"/>
  <c r="BS4" i="1" s="1"/>
  <c r="BT4" i="1" s="1"/>
  <c r="C5" i="1"/>
  <c r="D5" i="1" s="1"/>
  <c r="E5" i="1" s="1"/>
  <c r="F5" i="1" s="1"/>
  <c r="G5" i="1" s="1"/>
  <c r="H5" i="1" s="1"/>
  <c r="I5" i="1" s="1"/>
  <c r="J5" i="1" s="1"/>
  <c r="K5" i="1" s="1"/>
  <c r="L5" i="1" s="1"/>
  <c r="C6" i="1"/>
  <c r="D6" i="1" s="1"/>
  <c r="E6" i="1" s="1"/>
  <c r="F6" i="1" s="1"/>
  <c r="G6" i="1" s="1"/>
  <c r="H6" i="1" s="1"/>
  <c r="I6" i="1" s="1"/>
  <c r="J6" i="1" s="1"/>
  <c r="K6" i="1" s="1"/>
  <c r="L6" i="1" s="1"/>
  <c r="C7" i="1"/>
  <c r="D7" i="1" s="1"/>
  <c r="E7" i="1" s="1"/>
  <c r="F7" i="1" s="1"/>
  <c r="G7" i="1" s="1"/>
  <c r="H7" i="1" s="1"/>
  <c r="I7" i="1" s="1"/>
  <c r="J7" i="1" s="1"/>
  <c r="K7" i="1" s="1"/>
  <c r="L7" i="1" s="1"/>
  <c r="C8" i="1"/>
  <c r="D8" i="1" s="1"/>
  <c r="E8" i="1" s="1"/>
  <c r="F8" i="1" s="1"/>
  <c r="G8" i="1" s="1"/>
  <c r="H8" i="1" s="1"/>
  <c r="I8" i="1" s="1"/>
  <c r="J8" i="1" s="1"/>
  <c r="K8" i="1" s="1"/>
  <c r="L8" i="1" s="1"/>
  <c r="C13" i="1"/>
  <c r="D13" i="1" s="1"/>
  <c r="E13" i="1" s="1"/>
  <c r="F13" i="1" s="1"/>
  <c r="G13" i="1" s="1"/>
  <c r="H13" i="1" s="1"/>
  <c r="I13" i="1" s="1"/>
  <c r="J13" i="1" s="1"/>
  <c r="K13" i="1" s="1"/>
  <c r="L13" i="1" s="1"/>
  <c r="M13" i="1" s="1"/>
  <c r="C14" i="1"/>
  <c r="D14" i="1" s="1"/>
  <c r="E14" i="1" s="1"/>
  <c r="F14" i="1" s="1"/>
  <c r="G14" i="1" s="1"/>
  <c r="H14" i="1" s="1"/>
  <c r="I14" i="1" s="1"/>
  <c r="J14" i="1" s="1"/>
  <c r="K14" i="1" s="1"/>
  <c r="L14" i="1" s="1"/>
  <c r="M14" i="1" s="1"/>
  <c r="N14" i="1" s="1"/>
  <c r="O14" i="1" s="1"/>
  <c r="P14" i="1" s="1"/>
  <c r="Q14" i="1" s="1"/>
  <c r="R14" i="1" s="1"/>
  <c r="S14" i="1" s="1"/>
  <c r="T14" i="1" s="1"/>
  <c r="U14" i="1" s="1"/>
  <c r="V14" i="1" s="1"/>
  <c r="W14" i="1" s="1"/>
  <c r="X14" i="1" s="1"/>
  <c r="Y14" i="1" s="1"/>
  <c r="Z14" i="1" s="1"/>
  <c r="AA14" i="1" s="1"/>
  <c r="AB14" i="1" s="1"/>
  <c r="AC14" i="1" s="1"/>
  <c r="AD14" i="1" s="1"/>
  <c r="AE14" i="1" s="1"/>
  <c r="AF14" i="1" s="1"/>
  <c r="AG14" i="1" s="1"/>
  <c r="AH14" i="1" s="1"/>
  <c r="AI14" i="1" s="1"/>
  <c r="AJ14" i="1" s="1"/>
  <c r="AK14" i="1" s="1"/>
  <c r="AL14" i="1" s="1"/>
  <c r="AM14" i="1" s="1"/>
  <c r="AN14" i="1" s="1"/>
  <c r="AO14" i="1" s="1"/>
  <c r="AP14" i="1" s="1"/>
  <c r="AQ14" i="1" s="1"/>
  <c r="AR14" i="1" s="1"/>
  <c r="AS14" i="1" s="1"/>
  <c r="AT14" i="1" s="1"/>
  <c r="AU14" i="1" s="1"/>
  <c r="AV14" i="1" s="1"/>
  <c r="AW14" i="1" s="1"/>
  <c r="AX14" i="1" s="1"/>
  <c r="AY14" i="1" s="1"/>
  <c r="C21" i="1"/>
  <c r="D21" i="1" s="1"/>
  <c r="E21" i="1" s="1"/>
  <c r="F21" i="1" s="1"/>
  <c r="G21" i="1" s="1"/>
  <c r="H21" i="1" s="1"/>
  <c r="I21" i="1" s="1"/>
  <c r="J21" i="1" s="1"/>
  <c r="K21" i="1" s="1"/>
  <c r="L21" i="1" s="1"/>
  <c r="M21" i="1" s="1"/>
  <c r="N21" i="1" s="1"/>
  <c r="O21" i="1" s="1"/>
  <c r="P21" i="1" s="1"/>
  <c r="Q21" i="1" s="1"/>
  <c r="R21" i="1" s="1"/>
  <c r="S21" i="1" s="1"/>
  <c r="T21" i="1" s="1"/>
  <c r="U21" i="1" s="1"/>
  <c r="V21" i="1" s="1"/>
  <c r="W21" i="1" s="1"/>
  <c r="X21" i="1" s="1"/>
  <c r="Y21" i="1" s="1"/>
  <c r="Z21" i="1" s="1"/>
  <c r="AA21" i="1" s="1"/>
  <c r="AB21" i="1" s="1"/>
  <c r="AC21" i="1" s="1"/>
  <c r="AD21" i="1" s="1"/>
  <c r="AE21" i="1" s="1"/>
  <c r="AF21" i="1" s="1"/>
  <c r="B26" i="1"/>
  <c r="B60" i="1"/>
  <c r="C60" i="1"/>
  <c r="D60" i="1"/>
  <c r="E60" i="1"/>
  <c r="F60" i="1"/>
  <c r="G60" i="1"/>
  <c r="L60" i="1"/>
  <c r="C37" i="4" l="1"/>
  <c r="J15" i="1"/>
  <c r="C34" i="4"/>
  <c r="C35" i="4"/>
  <c r="C22" i="4"/>
  <c r="C21" i="4"/>
  <c r="C23" i="4"/>
  <c r="C20" i="4"/>
  <c r="B16" i="3"/>
  <c r="E16" i="3" s="1"/>
  <c r="E18" i="3" s="1"/>
  <c r="B12" i="1" s="1"/>
  <c r="D46" i="1"/>
  <c r="X43" i="1"/>
  <c r="G41" i="1"/>
  <c r="N13" i="1"/>
  <c r="O13" i="1" s="1"/>
  <c r="P13" i="1" s="1"/>
  <c r="Q13" i="1" s="1"/>
  <c r="R13" i="1" s="1"/>
  <c r="S13" i="1" s="1"/>
  <c r="AG20" i="1"/>
  <c r="AH20" i="1" s="1"/>
  <c r="AI20" i="1" s="1"/>
  <c r="AJ20" i="1" s="1"/>
  <c r="L26" i="1"/>
  <c r="M5" i="2" s="1"/>
  <c r="BB9" i="1"/>
  <c r="AW10" i="1"/>
  <c r="AX10" i="1" s="1"/>
  <c r="AY10" i="1" s="1"/>
  <c r="D26" i="1"/>
  <c r="E5" i="2" s="1"/>
  <c r="E26" i="1"/>
  <c r="I60" i="1"/>
  <c r="C26" i="1"/>
  <c r="D5" i="2" s="1"/>
  <c r="H60" i="1"/>
  <c r="C7" i="2"/>
  <c r="C3" i="2"/>
  <c r="V51" i="1"/>
  <c r="U51" i="1"/>
  <c r="T51" i="1"/>
  <c r="S51" i="1"/>
  <c r="R51" i="1"/>
  <c r="C5" i="2"/>
  <c r="M8" i="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P8" i="1" s="1"/>
  <c r="BQ8" i="1" s="1"/>
  <c r="BR8" i="1" s="1"/>
  <c r="BS8" i="1" s="1"/>
  <c r="BT8" i="1" s="1"/>
  <c r="M7" i="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BB7" i="1" s="1"/>
  <c r="BC7" i="1" s="1"/>
  <c r="BD7" i="1" s="1"/>
  <c r="BE7" i="1" s="1"/>
  <c r="BF7" i="1" s="1"/>
  <c r="BG7" i="1" s="1"/>
  <c r="BH7" i="1" s="1"/>
  <c r="BI7" i="1" s="1"/>
  <c r="BJ7" i="1" s="1"/>
  <c r="BK7" i="1" s="1"/>
  <c r="BL7" i="1" s="1"/>
  <c r="BM7" i="1" s="1"/>
  <c r="BN7" i="1" s="1"/>
  <c r="BO7" i="1" s="1"/>
  <c r="BP7" i="1" s="1"/>
  <c r="BQ7" i="1" s="1"/>
  <c r="BR7" i="1" s="1"/>
  <c r="BS7" i="1" s="1"/>
  <c r="BT7" i="1" s="1"/>
  <c r="M6" i="1"/>
  <c r="N6" i="1" s="1"/>
  <c r="O6" i="1" s="1"/>
  <c r="P6" i="1" s="1"/>
  <c r="Q6" i="1" s="1"/>
  <c r="R6" i="1" s="1"/>
  <c r="S6" i="1" s="1"/>
  <c r="T6" i="1" s="1"/>
  <c r="U6" i="1" s="1"/>
  <c r="V6" i="1" s="1"/>
  <c r="W6" i="1" s="1"/>
  <c r="X6" i="1" s="1"/>
  <c r="Y6" i="1" s="1"/>
  <c r="Z6" i="1" s="1"/>
  <c r="AA6" i="1" s="1"/>
  <c r="AB6" i="1" s="1"/>
  <c r="AC6" i="1" s="1"/>
  <c r="AD6" i="1" s="1"/>
  <c r="AE6" i="1" s="1"/>
  <c r="AF6" i="1" s="1"/>
  <c r="AG6" i="1" s="1"/>
  <c r="AH6" i="1" s="1"/>
  <c r="AI6" i="1" s="1"/>
  <c r="AJ6" i="1" s="1"/>
  <c r="AK6" i="1" s="1"/>
  <c r="AL6" i="1" s="1"/>
  <c r="AM6" i="1" s="1"/>
  <c r="AN6" i="1" s="1"/>
  <c r="AO6" i="1" s="1"/>
  <c r="AP6" i="1" s="1"/>
  <c r="AQ6" i="1" s="1"/>
  <c r="AR6" i="1" s="1"/>
  <c r="AS6" i="1" s="1"/>
  <c r="AT6" i="1" s="1"/>
  <c r="AU6" i="1" s="1"/>
  <c r="AV6" i="1" s="1"/>
  <c r="AW6" i="1" s="1"/>
  <c r="AX6" i="1" s="1"/>
  <c r="AY6" i="1" s="1"/>
  <c r="AZ6" i="1" s="1"/>
  <c r="BA6" i="1" s="1"/>
  <c r="BB6" i="1" s="1"/>
  <c r="BC6" i="1" s="1"/>
  <c r="BD6" i="1" s="1"/>
  <c r="BE6" i="1" s="1"/>
  <c r="BF6" i="1" s="1"/>
  <c r="BG6" i="1" s="1"/>
  <c r="BH6" i="1" s="1"/>
  <c r="BI6" i="1" s="1"/>
  <c r="BJ6" i="1" s="1"/>
  <c r="BK6" i="1" s="1"/>
  <c r="BL6" i="1" s="1"/>
  <c r="BM6" i="1" s="1"/>
  <c r="BN6" i="1" s="1"/>
  <c r="BO6" i="1" s="1"/>
  <c r="BP6" i="1" s="1"/>
  <c r="BQ6" i="1" s="1"/>
  <c r="BR6" i="1" s="1"/>
  <c r="BS6" i="1" s="1"/>
  <c r="BT6" i="1" s="1"/>
  <c r="D3" i="2"/>
  <c r="M3" i="1"/>
  <c r="N3" i="1" s="1"/>
  <c r="O3" i="1" s="1"/>
  <c r="P3" i="1" s="1"/>
  <c r="Q3" i="1" s="1"/>
  <c r="R3" i="1" s="1"/>
  <c r="S3" i="1" s="1"/>
  <c r="T3" i="1" s="1"/>
  <c r="U3" i="1" s="1"/>
  <c r="V3" i="1" s="1"/>
  <c r="W3" i="1" s="1"/>
  <c r="X3" i="1" s="1"/>
  <c r="Y3" i="1" s="1"/>
  <c r="Z3" i="1" s="1"/>
  <c r="AA3" i="1" s="1"/>
  <c r="AB3" i="1" s="1"/>
  <c r="AC3" i="1" s="1"/>
  <c r="AD3" i="1" s="1"/>
  <c r="AE3" i="1" s="1"/>
  <c r="AF3" i="1" s="1"/>
  <c r="AG3" i="1" s="1"/>
  <c r="AH3" i="1" s="1"/>
  <c r="AI3" i="1" s="1"/>
  <c r="AJ3" i="1" s="1"/>
  <c r="AK3" i="1" s="1"/>
  <c r="AL3" i="1" s="1"/>
  <c r="AM3" i="1" s="1"/>
  <c r="AN3" i="1" s="1"/>
  <c r="AO3" i="1" s="1"/>
  <c r="AP3" i="1" s="1"/>
  <c r="AQ3" i="1" s="1"/>
  <c r="AR3" i="1" s="1"/>
  <c r="AS3" i="1" s="1"/>
  <c r="AT3" i="1" s="1"/>
  <c r="AU3" i="1" s="1"/>
  <c r="AV3" i="1" s="1"/>
  <c r="AW3" i="1" s="1"/>
  <c r="AX3" i="1" s="1"/>
  <c r="AY3" i="1" s="1"/>
  <c r="AZ3" i="1" s="1"/>
  <c r="BA3" i="1" s="1"/>
  <c r="BB3" i="1" s="1"/>
  <c r="BC3" i="1" s="1"/>
  <c r="BD3" i="1" s="1"/>
  <c r="BE3" i="1" s="1"/>
  <c r="BF3" i="1" s="1"/>
  <c r="BG3" i="1" s="1"/>
  <c r="BH3" i="1" s="1"/>
  <c r="BI3" i="1" s="1"/>
  <c r="BJ3" i="1" s="1"/>
  <c r="BK3" i="1" s="1"/>
  <c r="BL3" i="1" s="1"/>
  <c r="BM3" i="1" s="1"/>
  <c r="BN3" i="1" s="1"/>
  <c r="BO3" i="1" s="1"/>
  <c r="BP3" i="1" s="1"/>
  <c r="BQ3" i="1" s="1"/>
  <c r="BR3" i="1" s="1"/>
  <c r="BS3" i="1" s="1"/>
  <c r="BT3" i="1" s="1"/>
  <c r="E3" i="2"/>
  <c r="F3" i="2"/>
  <c r="G3" i="2"/>
  <c r="H3" i="2"/>
  <c r="I3" i="2"/>
  <c r="J3" i="2"/>
  <c r="K3" i="2"/>
  <c r="L3" i="2"/>
  <c r="M5" i="1"/>
  <c r="N3" i="2" s="1"/>
  <c r="M3" i="2"/>
  <c r="E46" i="1" l="1"/>
  <c r="Y43" i="1"/>
  <c r="H41" i="1"/>
  <c r="T13" i="1"/>
  <c r="U13" i="1" s="1"/>
  <c r="V13" i="1" s="1"/>
  <c r="W13" i="1" s="1"/>
  <c r="X13" i="1" s="1"/>
  <c r="Y13" i="1" s="1"/>
  <c r="Z13" i="1" s="1"/>
  <c r="AA13" i="1" s="1"/>
  <c r="AB13" i="1" s="1"/>
  <c r="AC13" i="1" s="1"/>
  <c r="AD13" i="1" s="1"/>
  <c r="AE13" i="1" s="1"/>
  <c r="AF13" i="1" s="1"/>
  <c r="AG13" i="1" s="1"/>
  <c r="AH13" i="1" s="1"/>
  <c r="AI13" i="1" s="1"/>
  <c r="AJ13" i="1" s="1"/>
  <c r="AK13" i="1" s="1"/>
  <c r="AL13" i="1" s="1"/>
  <c r="AM13" i="1" s="1"/>
  <c r="AZ10" i="1"/>
  <c r="BA10" i="1" s="1"/>
  <c r="BB10" i="1" s="1"/>
  <c r="BC10" i="1" s="1"/>
  <c r="BD10" i="1" s="1"/>
  <c r="BE10" i="1" s="1"/>
  <c r="BF10" i="1" s="1"/>
  <c r="BG10" i="1" s="1"/>
  <c r="BH10" i="1" s="1"/>
  <c r="BI10" i="1" s="1"/>
  <c r="BJ10" i="1" s="1"/>
  <c r="BK10" i="1" s="1"/>
  <c r="BL10" i="1" s="1"/>
  <c r="BM10" i="1" s="1"/>
  <c r="BN10" i="1" s="1"/>
  <c r="BO10" i="1" s="1"/>
  <c r="BP10" i="1" s="1"/>
  <c r="BQ10" i="1" s="1"/>
  <c r="BR10" i="1" s="1"/>
  <c r="BS10" i="1" s="1"/>
  <c r="BT10" i="1" s="1"/>
  <c r="AV26" i="1"/>
  <c r="T26" i="1"/>
  <c r="U5" i="2" s="1"/>
  <c r="S26" i="1"/>
  <c r="T5" i="2" s="1"/>
  <c r="M26" i="1"/>
  <c r="N5" i="2" s="1"/>
  <c r="R26" i="1"/>
  <c r="S5" i="2" s="1"/>
  <c r="BC9" i="1"/>
  <c r="U26" i="1"/>
  <c r="V5" i="2" s="1"/>
  <c r="N5" i="1"/>
  <c r="O5" i="1" s="1"/>
  <c r="M60" i="1"/>
  <c r="K60" i="1"/>
  <c r="J60" i="1"/>
  <c r="F26" i="1"/>
  <c r="F5" i="2"/>
  <c r="N60" i="1"/>
  <c r="L15" i="1" l="1"/>
  <c r="F46" i="1"/>
  <c r="Z43" i="1"/>
  <c r="I41" i="1"/>
  <c r="AW26" i="1"/>
  <c r="AX26" i="1"/>
  <c r="BD9" i="1"/>
  <c r="N26" i="1"/>
  <c r="G26" i="1"/>
  <c r="O3" i="2"/>
  <c r="G5" i="2"/>
  <c r="P5" i="1"/>
  <c r="P3" i="2"/>
  <c r="O60" i="1"/>
  <c r="M15" i="1" l="1"/>
  <c r="G46" i="1"/>
  <c r="AA43" i="1"/>
  <c r="J41" i="1"/>
  <c r="AY26" i="1"/>
  <c r="BE9" i="1"/>
  <c r="V26" i="1"/>
  <c r="W5" i="2" s="1"/>
  <c r="O5" i="2"/>
  <c r="O26" i="1"/>
  <c r="H5" i="2"/>
  <c r="H26" i="1"/>
  <c r="Q5" i="1"/>
  <c r="Q3" i="2"/>
  <c r="P60" i="1"/>
  <c r="H46" i="1" l="1"/>
  <c r="AB43" i="1"/>
  <c r="K41" i="1"/>
  <c r="AZ26" i="1"/>
  <c r="BF9" i="1"/>
  <c r="W26" i="1"/>
  <c r="P5" i="2"/>
  <c r="Q26" i="1"/>
  <c r="P26" i="1"/>
  <c r="I5" i="2"/>
  <c r="I26" i="1"/>
  <c r="R5" i="1"/>
  <c r="R3" i="2"/>
  <c r="Q60" i="1"/>
  <c r="AB26" i="1"/>
  <c r="O15" i="1" l="1"/>
  <c r="I46" i="1"/>
  <c r="AC43" i="1"/>
  <c r="L41" i="1"/>
  <c r="BA26" i="1"/>
  <c r="BG9" i="1"/>
  <c r="X5" i="2"/>
  <c r="X26" i="1"/>
  <c r="R5" i="2"/>
  <c r="Q5" i="2"/>
  <c r="K26" i="1"/>
  <c r="J26" i="1"/>
  <c r="J5" i="2"/>
  <c r="AG26" i="1"/>
  <c r="R60" i="1"/>
  <c r="AC26" i="1"/>
  <c r="AC5" i="2"/>
  <c r="S5" i="1"/>
  <c r="S3" i="2"/>
  <c r="P15" i="1" l="1"/>
  <c r="J46" i="1"/>
  <c r="AD43" i="1"/>
  <c r="M41" i="1"/>
  <c r="BB26" i="1"/>
  <c r="BH9" i="1"/>
  <c r="Y26" i="1"/>
  <c r="Y5" i="2"/>
  <c r="K5" i="2"/>
  <c r="L5" i="2"/>
  <c r="AH5" i="2"/>
  <c r="AD5" i="2"/>
  <c r="AH26" i="1"/>
  <c r="AD26" i="1"/>
  <c r="T3" i="2"/>
  <c r="T5" i="1"/>
  <c r="S60" i="1"/>
  <c r="K46" i="1" l="1"/>
  <c r="AE43" i="1"/>
  <c r="N41" i="1"/>
  <c r="BC26" i="1"/>
  <c r="BI9" i="1"/>
  <c r="Z5" i="2"/>
  <c r="Z26" i="1"/>
  <c r="AA26" i="1"/>
  <c r="AE5" i="2"/>
  <c r="AI5" i="2"/>
  <c r="AF26" i="1"/>
  <c r="AE26" i="1"/>
  <c r="T60" i="1"/>
  <c r="AI26" i="1"/>
  <c r="U5" i="1"/>
  <c r="U3" i="2"/>
  <c r="R15" i="1" l="1"/>
  <c r="L46" i="1"/>
  <c r="AF43" i="1"/>
  <c r="O41" i="1"/>
  <c r="BD26" i="1"/>
  <c r="BJ9" i="1"/>
  <c r="AB5" i="2"/>
  <c r="AA5" i="2"/>
  <c r="AG5" i="2"/>
  <c r="AJ5" i="2"/>
  <c r="V5" i="1"/>
  <c r="V3" i="2"/>
  <c r="AJ26" i="1"/>
  <c r="V60" i="1"/>
  <c r="U60" i="1"/>
  <c r="AF5" i="2"/>
  <c r="S15" i="1" l="1"/>
  <c r="M46" i="1"/>
  <c r="AG43" i="1"/>
  <c r="P41" i="1"/>
  <c r="BE26" i="1"/>
  <c r="BK9" i="1"/>
  <c r="W5" i="1"/>
  <c r="W3" i="2"/>
  <c r="AK26" i="1"/>
  <c r="AK5" i="2"/>
  <c r="T15" i="1" l="1"/>
  <c r="O53" i="1" s="1"/>
  <c r="N46" i="1"/>
  <c r="AH43" i="1"/>
  <c r="Q41" i="1"/>
  <c r="O51" i="1" s="1"/>
  <c r="BF26" i="1"/>
  <c r="BL9" i="1"/>
  <c r="AL26" i="1"/>
  <c r="AL5" i="2"/>
  <c r="X5" i="1"/>
  <c r="X3" i="2"/>
  <c r="S53" i="1" l="1"/>
  <c r="T53" i="1"/>
  <c r="C53" i="1"/>
  <c r="D53" i="1"/>
  <c r="G53" i="1"/>
  <c r="J53" i="1"/>
  <c r="F53" i="1"/>
  <c r="H53" i="1"/>
  <c r="I53" i="1"/>
  <c r="E53" i="1"/>
  <c r="K53" i="1"/>
  <c r="M53" i="1"/>
  <c r="L53" i="1"/>
  <c r="N53" i="1"/>
  <c r="Q53" i="1"/>
  <c r="R53" i="1"/>
  <c r="P53" i="1"/>
  <c r="O46" i="1"/>
  <c r="AI43" i="1"/>
  <c r="Q51" i="1"/>
  <c r="C51" i="1"/>
  <c r="F51" i="1"/>
  <c r="D51" i="1"/>
  <c r="G51" i="1"/>
  <c r="E51" i="1"/>
  <c r="I51" i="1"/>
  <c r="H51" i="1"/>
  <c r="M51" i="1"/>
  <c r="J51" i="1"/>
  <c r="L51" i="1"/>
  <c r="K51" i="1"/>
  <c r="N51" i="1"/>
  <c r="P51" i="1"/>
  <c r="BG26" i="1"/>
  <c r="BM9" i="1"/>
  <c r="Y5" i="1"/>
  <c r="Y3" i="2"/>
  <c r="AM5" i="2"/>
  <c r="AM26" i="1"/>
  <c r="Z53" i="1" l="1"/>
  <c r="Y53" i="1"/>
  <c r="AC53" i="1"/>
  <c r="W53" i="1"/>
  <c r="AE53" i="1"/>
  <c r="AB53" i="1"/>
  <c r="U53" i="1"/>
  <c r="AD53" i="1"/>
  <c r="V53" i="1"/>
  <c r="AF53" i="1"/>
  <c r="AA53" i="1"/>
  <c r="X53" i="1"/>
  <c r="P46" i="1"/>
  <c r="AJ43" i="1"/>
  <c r="BH26" i="1"/>
  <c r="BN9" i="1"/>
  <c r="AN5" i="2"/>
  <c r="AN26" i="1"/>
  <c r="Z5" i="1"/>
  <c r="Z3" i="2"/>
  <c r="Q46" i="1" l="1"/>
  <c r="AK43" i="1"/>
  <c r="BI26" i="1"/>
  <c r="BO9" i="1"/>
  <c r="AA3" i="2"/>
  <c r="AA5" i="1"/>
  <c r="AO5" i="2"/>
  <c r="AO26" i="1"/>
  <c r="R46" i="1" l="1"/>
  <c r="AL43" i="1"/>
  <c r="BJ26" i="1"/>
  <c r="BP9" i="1"/>
  <c r="AB5" i="1"/>
  <c r="AB3" i="2"/>
  <c r="AP26" i="1"/>
  <c r="AP5" i="2"/>
  <c r="S46" i="1" l="1"/>
  <c r="AM43" i="1"/>
  <c r="BK26" i="1"/>
  <c r="BQ9" i="1"/>
  <c r="AC5" i="1"/>
  <c r="AC3" i="2"/>
  <c r="AQ5" i="2"/>
  <c r="AQ26" i="1"/>
  <c r="T46" i="1" l="1"/>
  <c r="AN43" i="1"/>
  <c r="BL26" i="1"/>
  <c r="BR9" i="1"/>
  <c r="AR26" i="1"/>
  <c r="AR5" i="2"/>
  <c r="AD3" i="2"/>
  <c r="AD5" i="1"/>
  <c r="U46" i="1" l="1"/>
  <c r="AO43" i="1"/>
  <c r="BM26" i="1"/>
  <c r="BS9" i="1"/>
  <c r="AE5" i="1"/>
  <c r="AE3" i="2"/>
  <c r="AS5" i="2"/>
  <c r="AS26" i="1"/>
  <c r="V46" i="1" l="1"/>
  <c r="AP43" i="1"/>
  <c r="BT9" i="1"/>
  <c r="BN26" i="1"/>
  <c r="AU26" i="1"/>
  <c r="AT26" i="1"/>
  <c r="AT5" i="2"/>
  <c r="AF5" i="1"/>
  <c r="AF3" i="2"/>
  <c r="W46" i="1" l="1"/>
  <c r="AQ43" i="1"/>
  <c r="BO26" i="1"/>
  <c r="AV5" i="2"/>
  <c r="AU5" i="2"/>
  <c r="AG5" i="1"/>
  <c r="AG3" i="2"/>
  <c r="X46" i="1" l="1"/>
  <c r="AR43" i="1"/>
  <c r="BP26" i="1"/>
  <c r="AH3" i="2"/>
  <c r="AH5" i="1"/>
  <c r="Y46" i="1" l="1"/>
  <c r="AS43" i="1"/>
  <c r="BQ26" i="1"/>
  <c r="AI5" i="1"/>
  <c r="AI3" i="2"/>
  <c r="Z46" i="1" l="1"/>
  <c r="AT43" i="1"/>
  <c r="BR26" i="1"/>
  <c r="AJ5" i="1"/>
  <c r="AJ3" i="2"/>
  <c r="AA46" i="1" l="1"/>
  <c r="AU43" i="1"/>
  <c r="BT26" i="1"/>
  <c r="BS26" i="1"/>
  <c r="AK3" i="2"/>
  <c r="AK5" i="1"/>
  <c r="AB46" i="1" l="1"/>
  <c r="AV43" i="1"/>
  <c r="AL5" i="1"/>
  <c r="AL3" i="2"/>
  <c r="AC46" i="1" l="1"/>
  <c r="AW43" i="1"/>
  <c r="AM5" i="1"/>
  <c r="AM3" i="2"/>
  <c r="AD46" i="1" l="1"/>
  <c r="AX43" i="1"/>
  <c r="AN5" i="1"/>
  <c r="AN3" i="2"/>
  <c r="AE46" i="1" l="1"/>
  <c r="AY43" i="1"/>
  <c r="AO5" i="1"/>
  <c r="AO3" i="2"/>
  <c r="AF46" i="1" l="1"/>
  <c r="AZ43" i="1"/>
  <c r="AP5" i="1"/>
  <c r="AP3" i="2"/>
  <c r="AG46" i="1" l="1"/>
  <c r="BA43" i="1"/>
  <c r="AQ5" i="1"/>
  <c r="AQ3" i="2"/>
  <c r="AH46" i="1" l="1"/>
  <c r="BB43" i="1"/>
  <c r="AR5" i="1"/>
  <c r="AR3" i="2"/>
  <c r="AI46" i="1" l="1"/>
  <c r="BC43" i="1"/>
  <c r="AS3" i="2"/>
  <c r="AS5" i="1"/>
  <c r="AJ46" i="1" l="1"/>
  <c r="BD43" i="1"/>
  <c r="AT5" i="1"/>
  <c r="AT3" i="2"/>
  <c r="AK46" i="1" l="1"/>
  <c r="BE43" i="1"/>
  <c r="AU3" i="2"/>
  <c r="AU5" i="1"/>
  <c r="AL46" i="1" l="1"/>
  <c r="BF43" i="1"/>
  <c r="AV3" i="2"/>
  <c r="AV5" i="1"/>
  <c r="AW5" i="1" s="1"/>
  <c r="AX5" i="1" s="1"/>
  <c r="AY5" i="1" s="1"/>
  <c r="AZ5" i="1" s="1"/>
  <c r="BA5" i="1" s="1"/>
  <c r="BB5" i="1" s="1"/>
  <c r="BC5" i="1" s="1"/>
  <c r="BD5" i="1" s="1"/>
  <c r="BE5" i="1" s="1"/>
  <c r="BF5" i="1" s="1"/>
  <c r="BG5" i="1" s="1"/>
  <c r="BH5" i="1" s="1"/>
  <c r="BI5" i="1" s="1"/>
  <c r="BJ5" i="1" s="1"/>
  <c r="BK5" i="1" s="1"/>
  <c r="BL5" i="1" s="1"/>
  <c r="BM5" i="1" s="1"/>
  <c r="BN5" i="1" s="1"/>
  <c r="BO5" i="1" s="1"/>
  <c r="BP5" i="1" s="1"/>
  <c r="BQ5" i="1" s="1"/>
  <c r="BR5" i="1" s="1"/>
  <c r="BS5" i="1" s="1"/>
  <c r="BT5" i="1" s="1"/>
  <c r="AM46" i="1" l="1"/>
  <c r="BG43" i="1"/>
  <c r="AN46" i="1" l="1"/>
  <c r="BH43" i="1"/>
  <c r="AO46" i="1" l="1"/>
  <c r="BI43" i="1"/>
  <c r="AP46" i="1" l="1"/>
  <c r="BJ43" i="1"/>
  <c r="AQ46" i="1" l="1"/>
  <c r="BK43" i="1"/>
  <c r="AR46" i="1" l="1"/>
  <c r="BL43" i="1"/>
  <c r="AS46" i="1" l="1"/>
  <c r="BM43" i="1"/>
  <c r="AT46" i="1" l="1"/>
  <c r="AU46" i="1" l="1"/>
  <c r="AV46" i="1" l="1"/>
  <c r="AW46" i="1" l="1"/>
  <c r="AX46" i="1" l="1"/>
  <c r="AY46" i="1" l="1"/>
  <c r="AZ46" i="1" l="1"/>
  <c r="BA46" i="1" l="1"/>
  <c r="BB46" i="1" l="1"/>
  <c r="BC46" i="1" l="1"/>
  <c r="BD46" i="1" l="1"/>
  <c r="BE46" i="1" l="1"/>
  <c r="BF46" i="1" l="1"/>
  <c r="BG46" i="1" l="1"/>
  <c r="BH46" i="1" l="1"/>
  <c r="BI46" i="1" l="1"/>
  <c r="BJ46" i="1" l="1"/>
  <c r="BK46" i="1" l="1"/>
  <c r="BL46" i="1" l="1"/>
  <c r="BM46" i="1" l="1"/>
  <c r="C12" i="1"/>
  <c r="C19" i="1" l="1"/>
  <c r="D12" i="1"/>
  <c r="D19" i="1" l="1"/>
  <c r="E12" i="1"/>
  <c r="C27" i="1"/>
  <c r="D4" i="2"/>
  <c r="C40" i="1"/>
  <c r="C42" i="1" l="1"/>
  <c r="D6" i="2"/>
  <c r="C30" i="1"/>
  <c r="F12" i="1"/>
  <c r="E19" i="1"/>
  <c r="D40" i="1"/>
  <c r="E4" i="2"/>
  <c r="D27" i="1"/>
  <c r="E6" i="2" s="1"/>
  <c r="D7" i="2" l="1"/>
  <c r="C47" i="1"/>
  <c r="D30" i="1"/>
  <c r="G12" i="1"/>
  <c r="F19" i="1"/>
  <c r="E27" i="1"/>
  <c r="F6" i="2" s="1"/>
  <c r="F4" i="2"/>
  <c r="E40" i="1"/>
  <c r="D42" i="1"/>
  <c r="E42" i="1" l="1"/>
  <c r="F40" i="1"/>
  <c r="G4" i="2"/>
  <c r="F27" i="1"/>
  <c r="G6" i="2" s="1"/>
  <c r="G19" i="1"/>
  <c r="H12" i="1"/>
  <c r="E7" i="2"/>
  <c r="D47" i="1"/>
  <c r="E30" i="1"/>
  <c r="F42" i="1" l="1"/>
  <c r="F30" i="1"/>
  <c r="E47" i="1"/>
  <c r="F7" i="2"/>
  <c r="H19" i="1"/>
  <c r="I12" i="1"/>
  <c r="G40" i="1"/>
  <c r="G27" i="1"/>
  <c r="H6" i="2" s="1"/>
  <c r="H4" i="2"/>
  <c r="G42" i="1" l="1"/>
  <c r="F47" i="1"/>
  <c r="G30" i="1"/>
  <c r="G7" i="2"/>
  <c r="J12" i="1"/>
  <c r="I19" i="1"/>
  <c r="I4" i="2"/>
  <c r="H40" i="1"/>
  <c r="H27" i="1"/>
  <c r="I6" i="2" s="1"/>
  <c r="H30" i="1" l="1"/>
  <c r="G47" i="1"/>
  <c r="H7" i="2"/>
  <c r="I40" i="1"/>
  <c r="I27" i="1"/>
  <c r="J6" i="2" s="1"/>
  <c r="J4" i="2"/>
  <c r="H42" i="1"/>
  <c r="J19" i="1"/>
  <c r="K12" i="1"/>
  <c r="J40" i="1" l="1"/>
  <c r="K4" i="2"/>
  <c r="J27" i="1"/>
  <c r="K6" i="2" s="1"/>
  <c r="I7" i="2"/>
  <c r="I30" i="1"/>
  <c r="H47" i="1"/>
  <c r="K19" i="1"/>
  <c r="L12" i="1"/>
  <c r="I42" i="1"/>
  <c r="M12" i="1" l="1"/>
  <c r="L19" i="1"/>
  <c r="K40" i="1"/>
  <c r="L4" i="2"/>
  <c r="K27" i="1"/>
  <c r="L6" i="2" s="1"/>
  <c r="I47" i="1"/>
  <c r="J7" i="2"/>
  <c r="J30" i="1"/>
  <c r="J42" i="1"/>
  <c r="N12" i="1" l="1"/>
  <c r="M19" i="1"/>
  <c r="K7" i="2"/>
  <c r="K30" i="1"/>
  <c r="J47" i="1"/>
  <c r="K42" i="1"/>
  <c r="L27" i="1"/>
  <c r="M6" i="2" s="1"/>
  <c r="M4" i="2"/>
  <c r="L40" i="1"/>
  <c r="L42" i="1" l="1"/>
  <c r="N4" i="2"/>
  <c r="M40" i="1"/>
  <c r="M27" i="1"/>
  <c r="N6" i="2" s="1"/>
  <c r="L7" i="2"/>
  <c r="L30" i="1"/>
  <c r="K47" i="1"/>
  <c r="N19" i="1"/>
  <c r="O12" i="1"/>
  <c r="M42" i="1" l="1"/>
  <c r="O4" i="2"/>
  <c r="N40" i="1"/>
  <c r="N27" i="1"/>
  <c r="O6" i="2" s="1"/>
  <c r="M7" i="2"/>
  <c r="M30" i="1"/>
  <c r="L47" i="1"/>
  <c r="P12" i="1"/>
  <c r="O19" i="1"/>
  <c r="N30" i="1" l="1"/>
  <c r="M47" i="1"/>
  <c r="N7" i="2"/>
  <c r="N42" i="1"/>
  <c r="O40" i="1"/>
  <c r="O27" i="1"/>
  <c r="P6" i="2" s="1"/>
  <c r="P4" i="2"/>
  <c r="Q12" i="1"/>
  <c r="P19" i="1"/>
  <c r="O42" i="1" l="1"/>
  <c r="Q4" i="2"/>
  <c r="P40" i="1"/>
  <c r="P27" i="1"/>
  <c r="Q6" i="2" s="1"/>
  <c r="Q19" i="1"/>
  <c r="R12" i="1"/>
  <c r="N47" i="1"/>
  <c r="O7" i="2"/>
  <c r="O30" i="1"/>
  <c r="Q27" i="1" l="1"/>
  <c r="R6" i="2" s="1"/>
  <c r="R4" i="2"/>
  <c r="Q40" i="1"/>
  <c r="R19" i="1"/>
  <c r="S12" i="1"/>
  <c r="P42" i="1"/>
  <c r="P30" i="1"/>
  <c r="P7" i="2"/>
  <c r="O47" i="1"/>
  <c r="R27" i="1" l="1"/>
  <c r="S6" i="2" s="1"/>
  <c r="S4" i="2"/>
  <c r="R40" i="1"/>
  <c r="Q42" i="1"/>
  <c r="P47" i="1"/>
  <c r="Q30" i="1"/>
  <c r="Q7" i="2"/>
  <c r="S19" i="1"/>
  <c r="T12" i="1"/>
  <c r="R30" i="1" l="1"/>
  <c r="R7" i="2"/>
  <c r="Q47" i="1"/>
  <c r="U12" i="1"/>
  <c r="T19" i="1"/>
  <c r="S40" i="1"/>
  <c r="S27" i="1"/>
  <c r="T6" i="2" s="1"/>
  <c r="T4" i="2"/>
  <c r="R42" i="1"/>
  <c r="U4" i="2" l="1"/>
  <c r="T40" i="1"/>
  <c r="T27" i="1"/>
  <c r="U6" i="2" s="1"/>
  <c r="R47" i="1"/>
  <c r="S7" i="2"/>
  <c r="S30" i="1"/>
  <c r="U19" i="1"/>
  <c r="V12" i="1"/>
  <c r="S42" i="1"/>
  <c r="W12" i="1" l="1"/>
  <c r="V19" i="1"/>
  <c r="U40" i="1"/>
  <c r="U27" i="1"/>
  <c r="V6" i="2" s="1"/>
  <c r="V4" i="2"/>
  <c r="T42" i="1"/>
  <c r="T7" i="2"/>
  <c r="T30" i="1"/>
  <c r="S47" i="1"/>
  <c r="U42" i="1" l="1"/>
  <c r="V40" i="1"/>
  <c r="Q50" i="1" s="1"/>
  <c r="W4" i="2"/>
  <c r="V27" i="1"/>
  <c r="W6" i="2" s="1"/>
  <c r="X12" i="1"/>
  <c r="W19" i="1"/>
  <c r="U30" i="1"/>
  <c r="T47" i="1"/>
  <c r="U7" i="2"/>
  <c r="R50" i="1" l="1"/>
  <c r="P50" i="1"/>
  <c r="W27" i="1"/>
  <c r="X6" i="2" s="1"/>
  <c r="X4" i="2"/>
  <c r="W40" i="1"/>
  <c r="W42" i="1" s="1"/>
  <c r="S50" i="1"/>
  <c r="O50" i="1"/>
  <c r="U50" i="1"/>
  <c r="X19" i="1"/>
  <c r="Y12" i="1"/>
  <c r="U47" i="1"/>
  <c r="V7" i="2"/>
  <c r="V30" i="1"/>
  <c r="V50" i="1"/>
  <c r="V42" i="1"/>
  <c r="D50" i="1"/>
  <c r="E50" i="1"/>
  <c r="F50" i="1"/>
  <c r="C50" i="1"/>
  <c r="G50" i="1"/>
  <c r="H50" i="1"/>
  <c r="J50" i="1"/>
  <c r="I50" i="1"/>
  <c r="N50" i="1"/>
  <c r="L50" i="1"/>
  <c r="K50" i="1"/>
  <c r="M50" i="1"/>
  <c r="T50" i="1"/>
  <c r="W50" i="1" l="1"/>
  <c r="Z12" i="1"/>
  <c r="Y19" i="1"/>
  <c r="X27" i="1"/>
  <c r="Y6" i="2" s="1"/>
  <c r="X40" i="1"/>
  <c r="Y4" i="2"/>
  <c r="W30" i="1"/>
  <c r="W7" i="2"/>
  <c r="V47" i="1"/>
  <c r="Z19" i="1" l="1"/>
  <c r="AA12" i="1"/>
  <c r="W47" i="1"/>
  <c r="X7" i="2"/>
  <c r="X30" i="1"/>
  <c r="Y40" i="1"/>
  <c r="Y50" i="1" s="1"/>
  <c r="Z4" i="2"/>
  <c r="Y27" i="1"/>
  <c r="Z6" i="2" s="1"/>
  <c r="X42" i="1"/>
  <c r="X50" i="1"/>
  <c r="Y30" i="1" l="1"/>
  <c r="X47" i="1"/>
  <c r="Y7" i="2"/>
  <c r="Y42" i="1"/>
  <c r="AB12" i="1"/>
  <c r="AA19" i="1"/>
  <c r="AA4" i="2"/>
  <c r="Z40" i="1"/>
  <c r="Z27" i="1"/>
  <c r="AA6" i="2" s="1"/>
  <c r="Z7" i="2" l="1"/>
  <c r="Y47" i="1"/>
  <c r="Z30" i="1"/>
  <c r="AB19" i="1"/>
  <c r="AC12" i="1"/>
  <c r="Z42" i="1"/>
  <c r="AB4" i="2"/>
  <c r="AA40" i="1"/>
  <c r="AA50" i="1" s="1"/>
  <c r="AA27" i="1"/>
  <c r="AB6" i="2" s="1"/>
  <c r="Z50" i="1"/>
  <c r="AA42" i="1" l="1"/>
  <c r="AD12" i="1"/>
  <c r="AC19" i="1"/>
  <c r="AB27" i="1"/>
  <c r="AC6" i="2" s="1"/>
  <c r="AC4" i="2"/>
  <c r="AB40" i="1"/>
  <c r="AB50" i="1" s="1"/>
  <c r="AA30" i="1"/>
  <c r="Z47" i="1"/>
  <c r="AA7" i="2"/>
  <c r="AE12" i="1" l="1"/>
  <c r="AD19" i="1"/>
  <c r="AB42" i="1"/>
  <c r="AD4" i="2"/>
  <c r="AC40" i="1"/>
  <c r="AC27" i="1"/>
  <c r="AD6" i="2" s="1"/>
  <c r="AA47" i="1"/>
  <c r="AB7" i="2"/>
  <c r="AB30" i="1"/>
  <c r="AB47" i="1" l="1"/>
  <c r="AC30" i="1"/>
  <c r="AC7" i="2"/>
  <c r="AC42" i="1"/>
  <c r="AC50" i="1"/>
  <c r="AD27" i="1"/>
  <c r="AE6" i="2" s="1"/>
  <c r="AD40" i="1"/>
  <c r="AE4" i="2"/>
  <c r="AF12" i="1"/>
  <c r="AE19" i="1"/>
  <c r="AC47" i="1" l="1"/>
  <c r="AD30" i="1"/>
  <c r="AD7" i="2"/>
  <c r="AG12" i="1"/>
  <c r="AF19" i="1"/>
  <c r="AD42" i="1"/>
  <c r="AD50" i="1"/>
  <c r="AF4" i="2"/>
  <c r="AE40" i="1"/>
  <c r="AE27" i="1"/>
  <c r="AF6" i="2" s="1"/>
  <c r="AG4" i="2" l="1"/>
  <c r="AF27" i="1"/>
  <c r="AG6" i="2" s="1"/>
  <c r="AF40" i="1"/>
  <c r="AH12" i="1"/>
  <c r="AG19" i="1"/>
  <c r="AD47" i="1"/>
  <c r="AE30" i="1"/>
  <c r="AE7" i="2"/>
  <c r="AE42" i="1"/>
  <c r="AE50" i="1"/>
  <c r="AE47" i="1" l="1"/>
  <c r="AF30" i="1"/>
  <c r="AF7" i="2"/>
  <c r="AH4" i="2"/>
  <c r="AG40" i="1"/>
  <c r="AG27" i="1"/>
  <c r="AH6" i="2" s="1"/>
  <c r="AH19" i="1"/>
  <c r="AI12" i="1"/>
  <c r="AF42" i="1"/>
  <c r="AF50" i="1"/>
  <c r="AJ12" i="1" l="1"/>
  <c r="AI19" i="1"/>
  <c r="AH27" i="1"/>
  <c r="AI6" i="2" s="1"/>
  <c r="AH40" i="1"/>
  <c r="AI4" i="2"/>
  <c r="AG30" i="1"/>
  <c r="AF47" i="1"/>
  <c r="AG7" i="2"/>
  <c r="AG42" i="1"/>
  <c r="AG50" i="1"/>
  <c r="AH42" i="1" l="1"/>
  <c r="AH50" i="1"/>
  <c r="AI40" i="1"/>
  <c r="AJ4" i="2"/>
  <c r="AI27" i="1"/>
  <c r="AJ6" i="2" s="1"/>
  <c r="AJ19" i="1"/>
  <c r="AK12" i="1"/>
  <c r="AG47" i="1"/>
  <c r="AH7" i="2"/>
  <c r="AH30" i="1"/>
  <c r="AI42" i="1" l="1"/>
  <c r="AI50" i="1"/>
  <c r="AI30" i="1"/>
  <c r="AI7" i="2"/>
  <c r="AH47" i="1"/>
  <c r="AJ27" i="1"/>
  <c r="AK6" i="2" s="1"/>
  <c r="AJ40" i="1"/>
  <c r="AK4" i="2"/>
  <c r="AK19" i="1"/>
  <c r="AJ42" i="1" l="1"/>
  <c r="AJ50" i="1"/>
  <c r="AI47" i="1"/>
  <c r="AJ7" i="2"/>
  <c r="AJ30" i="1"/>
  <c r="AL4" i="2"/>
  <c r="AK40" i="1"/>
  <c r="AK27" i="1"/>
  <c r="AL6" i="2" s="1"/>
  <c r="AL19" i="1"/>
  <c r="AK42" i="1" l="1"/>
  <c r="AK50" i="1"/>
  <c r="AK30" i="1"/>
  <c r="AJ47" i="1"/>
  <c r="AK7" i="2"/>
  <c r="AM19" i="1"/>
  <c r="AM4" i="2"/>
  <c r="AL40" i="1"/>
  <c r="AL27" i="1"/>
  <c r="AM6" i="2" s="1"/>
  <c r="AN19" i="1" l="1"/>
  <c r="AK47" i="1"/>
  <c r="AL7" i="2"/>
  <c r="AL30" i="1"/>
  <c r="AM27" i="1"/>
  <c r="AN6" i="2" s="1"/>
  <c r="AN4" i="2"/>
  <c r="AM40" i="1"/>
  <c r="AL42" i="1"/>
  <c r="AL50" i="1"/>
  <c r="AL47" i="1" l="1"/>
  <c r="AM30" i="1"/>
  <c r="AM7" i="2"/>
  <c r="AM42" i="1"/>
  <c r="AM50" i="1"/>
  <c r="AO4" i="2"/>
  <c r="AN40" i="1"/>
  <c r="AN27" i="1"/>
  <c r="AO6" i="2" s="1"/>
  <c r="AO19" i="1"/>
  <c r="AN42" i="1" l="1"/>
  <c r="AN50" i="1"/>
  <c r="AP19" i="1"/>
  <c r="AN30" i="1"/>
  <c r="AM47" i="1"/>
  <c r="AN7" i="2"/>
  <c r="AP4" i="2"/>
  <c r="AO27" i="1"/>
  <c r="AP6" i="2" s="1"/>
  <c r="AO40" i="1"/>
  <c r="AO42" i="1" l="1"/>
  <c r="AO50" i="1"/>
  <c r="AP40" i="1"/>
  <c r="AQ4" i="2"/>
  <c r="AP27" i="1"/>
  <c r="AQ6" i="2" s="1"/>
  <c r="AQ19" i="1"/>
  <c r="AO7" i="2"/>
  <c r="AN47" i="1"/>
  <c r="AO30" i="1"/>
  <c r="AR19" i="1" l="1"/>
  <c r="AQ27" i="1"/>
  <c r="AR6" i="2" s="1"/>
  <c r="AR4" i="2"/>
  <c r="AQ40" i="1"/>
  <c r="AP42" i="1"/>
  <c r="AP50" i="1"/>
  <c r="AP30" i="1"/>
  <c r="AO47" i="1"/>
  <c r="AP7" i="2"/>
  <c r="AQ42" i="1" l="1"/>
  <c r="AQ50" i="1"/>
  <c r="AP47" i="1"/>
  <c r="AQ30" i="1"/>
  <c r="AQ7" i="2"/>
  <c r="AR40" i="1"/>
  <c r="AR27" i="1"/>
  <c r="AS6" i="2" s="1"/>
  <c r="AS4" i="2"/>
  <c r="AS19" i="1"/>
  <c r="AT19" i="1" l="1"/>
  <c r="AR42" i="1"/>
  <c r="AR50" i="1"/>
  <c r="AQ47" i="1"/>
  <c r="AR30" i="1"/>
  <c r="AR7" i="2"/>
  <c r="AS27" i="1"/>
  <c r="AT6" i="2" s="1"/>
  <c r="AT4" i="2"/>
  <c r="AS40" i="1"/>
  <c r="AS7" i="2" l="1"/>
  <c r="AR47" i="1"/>
  <c r="AS30" i="1"/>
  <c r="AS42" i="1"/>
  <c r="AS50" i="1"/>
  <c r="AT40" i="1"/>
  <c r="AT27" i="1"/>
  <c r="AU6" i="2" s="1"/>
  <c r="AU4" i="2"/>
  <c r="AU19" i="1"/>
  <c r="AT30" i="1" l="1"/>
  <c r="AS47" i="1"/>
  <c r="AT7" i="2"/>
  <c r="AU27" i="1"/>
  <c r="AV6" i="2" s="1"/>
  <c r="AU40" i="1"/>
  <c r="AV4" i="2"/>
  <c r="AT42" i="1"/>
  <c r="AT50" i="1"/>
  <c r="AV19" i="1"/>
  <c r="AU42" i="1" l="1"/>
  <c r="AU50" i="1"/>
  <c r="AV40" i="1"/>
  <c r="AV27" i="1"/>
  <c r="AW19" i="1"/>
  <c r="AU30" i="1"/>
  <c r="AU7" i="2"/>
  <c r="AT47" i="1"/>
  <c r="AW27" i="1" l="1"/>
  <c r="AW40" i="1"/>
  <c r="AX19" i="1"/>
  <c r="AV7" i="2"/>
  <c r="AV30" i="1"/>
  <c r="AU47" i="1"/>
  <c r="AV42" i="1"/>
  <c r="AV50" i="1"/>
  <c r="AV47" i="1" l="1"/>
  <c r="AW30" i="1"/>
  <c r="AX27" i="1"/>
  <c r="AX40" i="1"/>
  <c r="AY19" i="1"/>
  <c r="AW42" i="1"/>
  <c r="AW50" i="1"/>
  <c r="AX30" i="1" l="1"/>
  <c r="AW47" i="1"/>
  <c r="AZ19" i="1"/>
  <c r="AY27" i="1"/>
  <c r="AY40" i="1"/>
  <c r="AX42" i="1"/>
  <c r="AX50" i="1"/>
  <c r="BA19" i="1" l="1"/>
  <c r="AZ40" i="1"/>
  <c r="AZ27" i="1"/>
  <c r="AY42" i="1"/>
  <c r="AY50" i="1"/>
  <c r="AY30" i="1"/>
  <c r="AX47" i="1"/>
  <c r="AZ42" i="1" l="1"/>
  <c r="AZ50" i="1"/>
  <c r="BA40" i="1"/>
  <c r="BA27" i="1"/>
  <c r="AY47" i="1"/>
  <c r="AZ30" i="1"/>
  <c r="BB19" i="1"/>
  <c r="BC19" i="1" l="1"/>
  <c r="BB27" i="1"/>
  <c r="BB40" i="1"/>
  <c r="BA30" i="1"/>
  <c r="AZ47" i="1"/>
  <c r="BA42" i="1"/>
  <c r="BA50" i="1"/>
  <c r="BB30" i="1" l="1"/>
  <c r="BA47" i="1"/>
  <c r="BB42" i="1"/>
  <c r="BB50" i="1"/>
  <c r="BC27" i="1"/>
  <c r="BC40" i="1"/>
  <c r="BD19" i="1"/>
  <c r="BC42" i="1" l="1"/>
  <c r="BC50" i="1"/>
  <c r="BD27" i="1"/>
  <c r="BD40" i="1"/>
  <c r="BE19" i="1"/>
  <c r="BB47" i="1"/>
  <c r="BC30" i="1"/>
  <c r="BE40" i="1" l="1"/>
  <c r="BE27" i="1"/>
  <c r="BD42" i="1"/>
  <c r="BD50" i="1"/>
  <c r="BC47" i="1"/>
  <c r="BD30" i="1"/>
  <c r="BF19" i="1"/>
  <c r="BG19" i="1" l="1"/>
  <c r="BF27" i="1"/>
  <c r="BF40" i="1"/>
  <c r="BD47" i="1"/>
  <c r="BE30" i="1"/>
  <c r="BE42" i="1"/>
  <c r="BE50" i="1"/>
  <c r="BF30" i="1" l="1"/>
  <c r="BE47" i="1"/>
  <c r="BF42" i="1"/>
  <c r="BF50" i="1"/>
  <c r="BH19" i="1"/>
  <c r="BG40" i="1"/>
  <c r="BG27" i="1"/>
  <c r="BG42" i="1" l="1"/>
  <c r="BG50" i="1"/>
  <c r="BI19" i="1"/>
  <c r="BH27" i="1"/>
  <c r="BH40" i="1"/>
  <c r="BG30" i="1"/>
  <c r="BF47" i="1"/>
  <c r="BG47" i="1" l="1"/>
  <c r="BH30" i="1"/>
  <c r="BJ19" i="1"/>
  <c r="BH42" i="1"/>
  <c r="BH50" i="1"/>
  <c r="BI40" i="1"/>
  <c r="BI27" i="1"/>
  <c r="BK19" i="1" l="1"/>
  <c r="BJ40" i="1"/>
  <c r="BJ27" i="1"/>
  <c r="BI30" i="1"/>
  <c r="BH47" i="1"/>
  <c r="BI42" i="1"/>
  <c r="BI50" i="1"/>
  <c r="BJ42" i="1" l="1"/>
  <c r="BJ50" i="1"/>
  <c r="BK27" i="1"/>
  <c r="BK40" i="1"/>
  <c r="BJ30" i="1"/>
  <c r="BI47" i="1"/>
  <c r="BL19" i="1"/>
  <c r="BJ47" i="1" l="1"/>
  <c r="BK30" i="1"/>
  <c r="BK42" i="1"/>
  <c r="BK50" i="1"/>
  <c r="BL40" i="1"/>
  <c r="BL27" i="1"/>
  <c r="BM19" i="1"/>
  <c r="BN19" i="1" l="1"/>
  <c r="BN27" i="1" s="1"/>
  <c r="BK47" i="1"/>
  <c r="BL30" i="1"/>
  <c r="BM40" i="1"/>
  <c r="BM27" i="1"/>
  <c r="BL42" i="1"/>
  <c r="BL50" i="1"/>
  <c r="BM42" i="1" l="1"/>
  <c r="BM50" i="1"/>
  <c r="BO19" i="1"/>
  <c r="BO27" i="1" s="1"/>
  <c r="BL47" i="1"/>
  <c r="BM30" i="1"/>
  <c r="BK48" i="1"/>
  <c r="D48" i="1" l="1"/>
  <c r="C48" i="1"/>
  <c r="E48" i="1"/>
  <c r="G48" i="1"/>
  <c r="H48" i="1"/>
  <c r="F48" i="1"/>
  <c r="J48" i="1"/>
  <c r="K48" i="1"/>
  <c r="I48" i="1"/>
  <c r="O48" i="1"/>
  <c r="M48" i="1"/>
  <c r="P48" i="1"/>
  <c r="L48" i="1"/>
  <c r="N48" i="1"/>
  <c r="Q48" i="1"/>
  <c r="R48" i="1"/>
  <c r="U48" i="1"/>
  <c r="X48" i="1"/>
  <c r="T48" i="1"/>
  <c r="S48" i="1"/>
  <c r="W48" i="1"/>
  <c r="Y48" i="1"/>
  <c r="V48" i="1"/>
  <c r="AA48" i="1"/>
  <c r="AB48" i="1"/>
  <c r="Z48" i="1"/>
  <c r="AC48" i="1"/>
  <c r="AE48" i="1"/>
  <c r="AD48" i="1"/>
  <c r="AF48" i="1"/>
  <c r="AH48" i="1"/>
  <c r="AG48" i="1"/>
  <c r="AJ48" i="1"/>
  <c r="AI48" i="1"/>
  <c r="AL48" i="1"/>
  <c r="AK48" i="1"/>
  <c r="AN48" i="1"/>
  <c r="AM48" i="1"/>
  <c r="AO48" i="1"/>
  <c r="AP48" i="1"/>
  <c r="AQ48" i="1"/>
  <c r="AS48" i="1"/>
  <c r="AR48" i="1"/>
  <c r="AV48" i="1"/>
  <c r="AT48" i="1"/>
  <c r="AU48" i="1"/>
  <c r="AW48" i="1"/>
  <c r="AX48" i="1"/>
  <c r="BA48" i="1"/>
  <c r="AY48" i="1"/>
  <c r="BB48" i="1"/>
  <c r="AZ48" i="1"/>
  <c r="BC48" i="1"/>
  <c r="BE48" i="1"/>
  <c r="BH48" i="1"/>
  <c r="BD48" i="1"/>
  <c r="BP19" i="1"/>
  <c r="BP27" i="1" s="1"/>
  <c r="BF48" i="1"/>
  <c r="BI48" i="1"/>
  <c r="BG48" i="1"/>
  <c r="BN30" i="1"/>
  <c r="BO30" i="1" s="1"/>
  <c r="BM47" i="1"/>
  <c r="BM48" i="1" s="1"/>
  <c r="BJ48" i="1"/>
  <c r="BL48" i="1"/>
  <c r="BP30" i="1" l="1"/>
  <c r="BQ19" i="1"/>
  <c r="BQ27" i="1" s="1"/>
  <c r="BR19" i="1" l="1"/>
  <c r="BR27" i="1" s="1"/>
  <c r="BQ30" i="1"/>
  <c r="BR30" i="1" l="1"/>
  <c r="BS19" i="1"/>
  <c r="BS27" i="1" s="1"/>
  <c r="BT19" i="1"/>
  <c r="BT27" i="1" s="1"/>
  <c r="BS30" i="1" l="1"/>
  <c r="BT30" i="1" s="1"/>
  <c r="B19" i="1"/>
  <c r="B40" i="1" s="1"/>
  <c r="B51" i="1" s="1"/>
  <c r="B53" i="1"/>
  <c r="B27" i="1" l="1"/>
  <c r="C6" i="2" s="1"/>
  <c r="C4" i="2"/>
  <c r="B42" i="1"/>
  <c r="B48" i="1" s="1"/>
  <c r="B50" i="1"/>
</calcChain>
</file>

<file path=xl/sharedStrings.xml><?xml version="1.0" encoding="utf-8"?>
<sst xmlns="http://schemas.openxmlformats.org/spreadsheetml/2006/main" count="176" uniqueCount="125">
  <si>
    <t>西暦</t>
  </si>
  <si>
    <t>支出計</t>
  </si>
  <si>
    <t>収入計</t>
  </si>
  <si>
    <t>年間収支</t>
  </si>
  <si>
    <t>資産残高</t>
  </si>
  <si>
    <t>家族のライフイベント</t>
  </si>
  <si>
    <t>引っ越し</t>
  </si>
  <si>
    <t>　　　就職</t>
  </si>
  <si>
    <t>万一のときの遺族年金</t>
  </si>
  <si>
    <t>毎年の不足額</t>
  </si>
  <si>
    <t>死亡退職金</t>
  </si>
  <si>
    <t>保険金</t>
  </si>
  <si>
    <t>必要保障額過不足チェック(65才まで)</t>
  </si>
  <si>
    <t>万一のときの総支出</t>
  </si>
  <si>
    <t>教育費総額推移</t>
  </si>
  <si>
    <t>保障額合計</t>
  </si>
  <si>
    <t>自動車保険</t>
  </si>
  <si>
    <t>.</t>
    <phoneticPr fontId="4"/>
  </si>
  <si>
    <t>メモ欄</t>
    <rPh sb="2" eb="3">
      <t>ラン</t>
    </rPh>
    <phoneticPr fontId="4"/>
  </si>
  <si>
    <t>令和</t>
  </si>
  <si>
    <t>その他の雑収入</t>
    <rPh sb="2" eb="3">
      <t>タ</t>
    </rPh>
    <rPh sb="4" eb="5">
      <t>ザツ</t>
    </rPh>
    <rPh sb="5" eb="7">
      <t>シュウニュウ</t>
    </rPh>
    <phoneticPr fontId="4"/>
  </si>
  <si>
    <t>年度末調整項目（使途不明調整額）</t>
    <rPh sb="0" eb="3">
      <t>ネンドマツ</t>
    </rPh>
    <rPh sb="3" eb="5">
      <t>チョウセイ</t>
    </rPh>
    <rPh sb="5" eb="7">
      <t>コウモク</t>
    </rPh>
    <rPh sb="8" eb="10">
      <t>シト</t>
    </rPh>
    <rPh sb="10" eb="11">
      <t>フ</t>
    </rPh>
    <rPh sb="11" eb="12">
      <t>メイ</t>
    </rPh>
    <rPh sb="12" eb="14">
      <t>チョウセイ</t>
    </rPh>
    <rPh sb="14" eb="15">
      <t>ガク</t>
    </rPh>
    <phoneticPr fontId="4"/>
  </si>
  <si>
    <t>現在</t>
    <rPh sb="0" eb="2">
      <t>ゲンザイ</t>
    </rPh>
    <phoneticPr fontId="4"/>
  </si>
  <si>
    <t>純資産残高（年度末確定）</t>
    <rPh sb="0" eb="1">
      <t>ジュン</t>
    </rPh>
    <rPh sb="9" eb="11">
      <t>カクテイ</t>
    </rPh>
    <phoneticPr fontId="4"/>
  </si>
  <si>
    <t>世帯主</t>
    <rPh sb="0" eb="3">
      <t>セタイヌシ</t>
    </rPh>
    <phoneticPr fontId="4"/>
  </si>
  <si>
    <t>配偶者</t>
    <rPh sb="0" eb="3">
      <t>ハイグウシャ</t>
    </rPh>
    <phoneticPr fontId="4"/>
  </si>
  <si>
    <t>第１子</t>
    <rPh sb="0" eb="1">
      <t>ダイ</t>
    </rPh>
    <rPh sb="2" eb="3">
      <t>シ</t>
    </rPh>
    <phoneticPr fontId="4"/>
  </si>
  <si>
    <t>第２子</t>
    <rPh sb="0" eb="1">
      <t>ダイ</t>
    </rPh>
    <rPh sb="2" eb="3">
      <t>シ</t>
    </rPh>
    <phoneticPr fontId="4"/>
  </si>
  <si>
    <t>賃料、駐車場、共益費等</t>
    <rPh sb="0" eb="2">
      <t>チンリョウ</t>
    </rPh>
    <rPh sb="3" eb="6">
      <t>チュウシャジョウ</t>
    </rPh>
    <rPh sb="7" eb="10">
      <t>キョウエキヒ</t>
    </rPh>
    <rPh sb="10" eb="11">
      <t>トウ</t>
    </rPh>
    <phoneticPr fontId="4"/>
  </si>
  <si>
    <t>住宅ローン返済、固定資産税等</t>
    <rPh sb="0" eb="2">
      <t>ジュウタク</t>
    </rPh>
    <rPh sb="5" eb="7">
      <t>ヘンサイ</t>
    </rPh>
    <rPh sb="8" eb="10">
      <t>コテイ</t>
    </rPh>
    <rPh sb="10" eb="13">
      <t>シサンゼイ</t>
    </rPh>
    <rPh sb="13" eb="14">
      <t>トウ</t>
    </rPh>
    <phoneticPr fontId="4"/>
  </si>
  <si>
    <t>お小遣い</t>
    <rPh sb="1" eb="3">
      <t>コヅカ</t>
    </rPh>
    <phoneticPr fontId="4"/>
  </si>
  <si>
    <t>主な収入（月給手取り）</t>
    <rPh sb="5" eb="7">
      <t>ゲッキュウ</t>
    </rPh>
    <rPh sb="7" eb="9">
      <t>テド</t>
    </rPh>
    <phoneticPr fontId="4"/>
  </si>
  <si>
    <t>ボーナス（手取り）</t>
    <rPh sb="5" eb="7">
      <t>テド</t>
    </rPh>
    <phoneticPr fontId="4"/>
  </si>
  <si>
    <t>その他の収入（ideco、財形年金等）</t>
    <rPh sb="2" eb="3">
      <t>タ</t>
    </rPh>
    <rPh sb="4" eb="6">
      <t>シュウニュウ</t>
    </rPh>
    <rPh sb="13" eb="15">
      <t>ザイケイ</t>
    </rPh>
    <rPh sb="15" eb="17">
      <t>ネンキン</t>
    </rPh>
    <rPh sb="17" eb="18">
      <t>ナド</t>
    </rPh>
    <phoneticPr fontId="4"/>
  </si>
  <si>
    <t>受贈額（親からの贈与等）</t>
    <rPh sb="4" eb="5">
      <t>オヤ</t>
    </rPh>
    <rPh sb="8" eb="10">
      <t>ゾウヨ</t>
    </rPh>
    <rPh sb="10" eb="11">
      <t>ナド</t>
    </rPh>
    <phoneticPr fontId="4"/>
  </si>
  <si>
    <t>借入残高（参考掲載）</t>
    <rPh sb="0" eb="2">
      <t>カリイレ</t>
    </rPh>
    <rPh sb="2" eb="4">
      <t>ザンダカ</t>
    </rPh>
    <rPh sb="5" eb="7">
      <t>サンコウ</t>
    </rPh>
    <rPh sb="7" eb="9">
      <t>ケイサイ</t>
    </rPh>
    <phoneticPr fontId="4"/>
  </si>
  <si>
    <t>基本生活費（住宅費以外）</t>
    <rPh sb="6" eb="8">
      <t>ジュウタク</t>
    </rPh>
    <rPh sb="8" eb="9">
      <t>ヒ</t>
    </rPh>
    <rPh sb="9" eb="11">
      <t>イガイ</t>
    </rPh>
    <phoneticPr fontId="4"/>
  </si>
  <si>
    <t>車購入</t>
    <rPh sb="0" eb="1">
      <t>クルマ</t>
    </rPh>
    <phoneticPr fontId="4"/>
  </si>
  <si>
    <t>家族旅行</t>
    <rPh sb="0" eb="2">
      <t>カゾク</t>
    </rPh>
    <rPh sb="2" eb="4">
      <t>リョコウ</t>
    </rPh>
    <phoneticPr fontId="4"/>
  </si>
  <si>
    <t>小学校入学</t>
    <rPh sb="0" eb="3">
      <t>ショウガッコウ</t>
    </rPh>
    <phoneticPr fontId="4"/>
  </si>
  <si>
    <t>中学校入学</t>
    <rPh sb="0" eb="3">
      <t>チュウガッコウ</t>
    </rPh>
    <rPh sb="3" eb="5">
      <t>ニュウガク</t>
    </rPh>
    <phoneticPr fontId="4"/>
  </si>
  <si>
    <t>高校入学</t>
    <rPh sb="0" eb="2">
      <t>コウコウ</t>
    </rPh>
    <rPh sb="2" eb="4">
      <t>ニュウガク</t>
    </rPh>
    <phoneticPr fontId="4"/>
  </si>
  <si>
    <t>転職</t>
    <rPh sb="0" eb="2">
      <t>テンショク</t>
    </rPh>
    <phoneticPr fontId="4"/>
  </si>
  <si>
    <t>住宅購入</t>
    <rPh sb="0" eb="2">
      <t>ジュウタク</t>
    </rPh>
    <rPh sb="2" eb="4">
      <t>コウニュウ</t>
    </rPh>
    <phoneticPr fontId="4"/>
  </si>
  <si>
    <t>世帯主が万一のときの年間支出</t>
    <rPh sb="0" eb="3">
      <t>セタイヌシ</t>
    </rPh>
    <phoneticPr fontId="4"/>
  </si>
  <si>
    <t>世帯主が万一のときの遺族年金</t>
    <rPh sb="0" eb="3">
      <t>セタイヌシ</t>
    </rPh>
    <phoneticPr fontId="4"/>
  </si>
  <si>
    <t>その他保険（育英年金等）</t>
    <rPh sb="2" eb="3">
      <t>タ</t>
    </rPh>
    <rPh sb="3" eb="5">
      <t>ホケン</t>
    </rPh>
    <rPh sb="10" eb="11">
      <t>ナド</t>
    </rPh>
    <phoneticPr fontId="4"/>
  </si>
  <si>
    <t>その他収入（配偶者給与等）</t>
    <rPh sb="2" eb="3">
      <t>タ</t>
    </rPh>
    <rPh sb="3" eb="5">
      <t>シュウニュウ</t>
    </rPh>
    <rPh sb="6" eb="9">
      <t>ハイグウシャ</t>
    </rPh>
    <rPh sb="9" eb="11">
      <t>キュウヨ</t>
    </rPh>
    <rPh sb="11" eb="12">
      <t>ナド</t>
    </rPh>
    <phoneticPr fontId="4"/>
  </si>
  <si>
    <t>住居関連費用総額推移</t>
    <phoneticPr fontId="4"/>
  </si>
  <si>
    <t>大学入学</t>
    <rPh sb="0" eb="2">
      <t>ダイガク</t>
    </rPh>
    <rPh sb="2" eb="4">
      <t>ニュウガク</t>
    </rPh>
    <phoneticPr fontId="4"/>
  </si>
  <si>
    <t>結婚</t>
    <rPh sb="0" eb="2">
      <t>ケッコン</t>
    </rPh>
    <phoneticPr fontId="4"/>
  </si>
  <si>
    <t>定年退職</t>
    <rPh sb="0" eb="2">
      <t>テイネン</t>
    </rPh>
    <rPh sb="2" eb="4">
      <t>タイショク</t>
    </rPh>
    <phoneticPr fontId="4"/>
  </si>
  <si>
    <t>保険の内訳（世帯主）</t>
    <rPh sb="6" eb="9">
      <t>セタイヌシ</t>
    </rPh>
    <phoneticPr fontId="4"/>
  </si>
  <si>
    <t>掛け捨て保障額推移</t>
    <rPh sb="0" eb="1">
      <t>カ</t>
    </rPh>
    <rPh sb="2" eb="3">
      <t>ス</t>
    </rPh>
    <rPh sb="4" eb="6">
      <t>ホショウ</t>
    </rPh>
    <rPh sb="6" eb="7">
      <t>ガク</t>
    </rPh>
    <rPh sb="7" eb="9">
      <t>スイイ</t>
    </rPh>
    <phoneticPr fontId="4"/>
  </si>
  <si>
    <t>終身保険保障額</t>
    <rPh sb="4" eb="6">
      <t>ホショウ</t>
    </rPh>
    <rPh sb="6" eb="7">
      <t>ガク</t>
    </rPh>
    <phoneticPr fontId="4"/>
  </si>
  <si>
    <t>その他保険（共済等）</t>
    <rPh sb="2" eb="3">
      <t>タ</t>
    </rPh>
    <rPh sb="3" eb="5">
      <t>ホケン</t>
    </rPh>
    <rPh sb="6" eb="8">
      <t>キョウサイ</t>
    </rPh>
    <rPh sb="8" eb="9">
      <t>ナド</t>
    </rPh>
    <phoneticPr fontId="4"/>
  </si>
  <si>
    <t>保険の内訳（配偶者）</t>
    <rPh sb="6" eb="9">
      <t>ハイグウシャ</t>
    </rPh>
    <phoneticPr fontId="4"/>
  </si>
  <si>
    <t>火災保険</t>
    <rPh sb="0" eb="2">
      <t>カサイ</t>
    </rPh>
    <rPh sb="2" eb="4">
      <t>ホケン</t>
    </rPh>
    <phoneticPr fontId="4"/>
  </si>
  <si>
    <t>傷害保険</t>
    <rPh sb="0" eb="2">
      <t>ショウガイ</t>
    </rPh>
    <rPh sb="2" eb="4">
      <t>ホケン</t>
    </rPh>
    <phoneticPr fontId="4"/>
  </si>
  <si>
    <t>年間保険料計算</t>
    <rPh sb="0" eb="2">
      <t>ネンカン</t>
    </rPh>
    <rPh sb="2" eb="5">
      <t>ホケンリョウ</t>
    </rPh>
    <rPh sb="5" eb="7">
      <t>ケイサン</t>
    </rPh>
    <phoneticPr fontId="4"/>
  </si>
  <si>
    <t>損害保険料</t>
    <rPh sb="0" eb="2">
      <t>ソンガイ</t>
    </rPh>
    <rPh sb="2" eb="4">
      <t>ホケン</t>
    </rPh>
    <rPh sb="4" eb="5">
      <t>リョウ</t>
    </rPh>
    <phoneticPr fontId="4"/>
  </si>
  <si>
    <t>生命保険保険料(月払い/円）</t>
    <rPh sb="0" eb="2">
      <t>セイメイ</t>
    </rPh>
    <rPh sb="2" eb="4">
      <t>ホケン</t>
    </rPh>
    <rPh sb="4" eb="7">
      <t>ホケンリョウ</t>
    </rPh>
    <rPh sb="8" eb="9">
      <t>ツキ</t>
    </rPh>
    <rPh sb="9" eb="10">
      <t>バラ</t>
    </rPh>
    <rPh sb="12" eb="13">
      <t>エン</t>
    </rPh>
    <phoneticPr fontId="4"/>
  </si>
  <si>
    <t>月払い保険料（共済）</t>
    <rPh sb="0" eb="1">
      <t>ツキ</t>
    </rPh>
    <rPh sb="1" eb="2">
      <t>バラ</t>
    </rPh>
    <rPh sb="3" eb="6">
      <t>ホケンリョウ</t>
    </rPh>
    <rPh sb="7" eb="9">
      <t>キョウサイ</t>
    </rPh>
    <phoneticPr fontId="4"/>
  </si>
  <si>
    <t>月払い保険料（民間保険）</t>
    <rPh sb="0" eb="1">
      <t>ツキ</t>
    </rPh>
    <rPh sb="1" eb="2">
      <t>バラ</t>
    </rPh>
    <rPh sb="3" eb="6">
      <t>ホケンリョウ</t>
    </rPh>
    <rPh sb="7" eb="9">
      <t>ミンカン</t>
    </rPh>
    <rPh sb="9" eb="11">
      <t>ホケン</t>
    </rPh>
    <phoneticPr fontId="4"/>
  </si>
  <si>
    <t>月払い生命保険料合計</t>
    <rPh sb="0" eb="1">
      <t>ツキ</t>
    </rPh>
    <rPh sb="1" eb="2">
      <t>バラ</t>
    </rPh>
    <rPh sb="3" eb="5">
      <t>セイメイ</t>
    </rPh>
    <rPh sb="5" eb="7">
      <t>ホケン</t>
    </rPh>
    <rPh sb="7" eb="8">
      <t>リョウ</t>
    </rPh>
    <rPh sb="8" eb="10">
      <t>ゴウケイ</t>
    </rPh>
    <phoneticPr fontId="4"/>
  </si>
  <si>
    <t>年払い換算生命保険料合計</t>
    <rPh sb="0" eb="2">
      <t>ネンバラ</t>
    </rPh>
    <rPh sb="3" eb="5">
      <t>カンザン</t>
    </rPh>
    <rPh sb="5" eb="7">
      <t>セイメイ</t>
    </rPh>
    <rPh sb="7" eb="9">
      <t>ホケン</t>
    </rPh>
    <rPh sb="9" eb="10">
      <t>リョウ</t>
    </rPh>
    <rPh sb="10" eb="12">
      <t>ゴウケイ</t>
    </rPh>
    <phoneticPr fontId="4"/>
  </si>
  <si>
    <t>年払い換算損害保険料合計</t>
    <rPh sb="0" eb="2">
      <t>ネンバラ</t>
    </rPh>
    <rPh sb="3" eb="5">
      <t>カンザン</t>
    </rPh>
    <rPh sb="5" eb="7">
      <t>ソンガイ</t>
    </rPh>
    <rPh sb="7" eb="9">
      <t>ホケン</t>
    </rPh>
    <rPh sb="9" eb="10">
      <t>リョウ</t>
    </rPh>
    <rPh sb="10" eb="12">
      <t>ゴウケイ</t>
    </rPh>
    <phoneticPr fontId="4"/>
  </si>
  <si>
    <t>月払い損害保険料合計</t>
    <rPh sb="0" eb="1">
      <t>ツキ</t>
    </rPh>
    <rPh sb="1" eb="2">
      <t>バラ</t>
    </rPh>
    <rPh sb="3" eb="5">
      <t>ソンガイ</t>
    </rPh>
    <rPh sb="5" eb="7">
      <t>ホケン</t>
    </rPh>
    <rPh sb="7" eb="8">
      <t>リョウ</t>
    </rPh>
    <rPh sb="8" eb="10">
      <t>ゴウケイ</t>
    </rPh>
    <phoneticPr fontId="4"/>
  </si>
  <si>
    <t>月払い保険料総合計</t>
    <rPh sb="0" eb="1">
      <t>ツキ</t>
    </rPh>
    <rPh sb="1" eb="2">
      <t>バラ</t>
    </rPh>
    <rPh sb="3" eb="6">
      <t>ホケンリョウ</t>
    </rPh>
    <rPh sb="6" eb="7">
      <t>ソウ</t>
    </rPh>
    <rPh sb="7" eb="9">
      <t>ゴウケイ</t>
    </rPh>
    <phoneticPr fontId="4"/>
  </si>
  <si>
    <t>年払い保険料合計</t>
    <rPh sb="0" eb="2">
      <t>ネンバラ</t>
    </rPh>
    <rPh sb="3" eb="6">
      <t>ホケンリョウ</t>
    </rPh>
    <rPh sb="6" eb="8">
      <t>ゴウケイ</t>
    </rPh>
    <phoneticPr fontId="4"/>
  </si>
  <si>
    <t>※月払い保険料を万単位で入力してください。</t>
    <rPh sb="1" eb="2">
      <t>ツキ</t>
    </rPh>
    <rPh sb="2" eb="3">
      <t>バラ</t>
    </rPh>
    <rPh sb="4" eb="7">
      <t>ホケンリョウ</t>
    </rPh>
    <rPh sb="8" eb="11">
      <t>マンタンイ</t>
    </rPh>
    <rPh sb="12" eb="14">
      <t>ニュウリョク</t>
    </rPh>
    <phoneticPr fontId="4"/>
  </si>
  <si>
    <t>※月払い5000円なら、入力は０．５となります。</t>
    <rPh sb="1" eb="2">
      <t>ツキ</t>
    </rPh>
    <rPh sb="2" eb="3">
      <t>バラ</t>
    </rPh>
    <rPh sb="8" eb="9">
      <t>エン</t>
    </rPh>
    <rPh sb="12" eb="14">
      <t>ニュウリョク</t>
    </rPh>
    <phoneticPr fontId="4"/>
  </si>
  <si>
    <t>※ブルーの網掛け部分に入力してください。</t>
    <rPh sb="5" eb="7">
      <t>アミカ</t>
    </rPh>
    <rPh sb="8" eb="10">
      <t>ブブン</t>
    </rPh>
    <rPh sb="11" eb="13">
      <t>ニュウリョク</t>
    </rPh>
    <phoneticPr fontId="4"/>
  </si>
  <si>
    <t>世帯主年齢</t>
    <rPh sb="0" eb="3">
      <t>セタイヌシ</t>
    </rPh>
    <phoneticPr fontId="4"/>
  </si>
  <si>
    <t>運用収益</t>
    <phoneticPr fontId="4"/>
  </si>
  <si>
    <t>年間収支（運用収益：貯蓄）</t>
    <rPh sb="5" eb="7">
      <t>ウンヨウ</t>
    </rPh>
    <rPh sb="7" eb="9">
      <t>シュウエキ</t>
    </rPh>
    <rPh sb="10" eb="12">
      <t>チョチク</t>
    </rPh>
    <phoneticPr fontId="4"/>
  </si>
  <si>
    <t>保険料（計算シートより）</t>
    <rPh sb="2" eb="3">
      <t>リョウ</t>
    </rPh>
    <rPh sb="4" eb="6">
      <t>ケイサン</t>
    </rPh>
    <phoneticPr fontId="4"/>
  </si>
  <si>
    <t>レジャー関連等雑費</t>
    <rPh sb="4" eb="6">
      <t>カンレン</t>
    </rPh>
    <phoneticPr fontId="4"/>
  </si>
  <si>
    <t>その他特別な支出（車購入等）</t>
    <rPh sb="3" eb="5">
      <t>トクベツ</t>
    </rPh>
    <rPh sb="9" eb="10">
      <t>クルマ</t>
    </rPh>
    <rPh sb="10" eb="12">
      <t>コウニュウ</t>
    </rPh>
    <rPh sb="12" eb="13">
      <t>ナド</t>
    </rPh>
    <phoneticPr fontId="4"/>
  </si>
  <si>
    <t>その他支出（旅行等）</t>
    <rPh sb="6" eb="8">
      <t>リョコウ</t>
    </rPh>
    <rPh sb="8" eb="9">
      <t>ナド</t>
    </rPh>
    <phoneticPr fontId="4"/>
  </si>
  <si>
    <t>学校</t>
    <rPh sb="0" eb="2">
      <t>ガッコウ</t>
    </rPh>
    <phoneticPr fontId="4"/>
  </si>
  <si>
    <t>幼稚園</t>
    <rPh sb="0" eb="3">
      <t>ヨウチエン</t>
    </rPh>
    <phoneticPr fontId="4"/>
  </si>
  <si>
    <t>小学校</t>
    <rPh sb="0" eb="3">
      <t>ショウガッコウ</t>
    </rPh>
    <phoneticPr fontId="4"/>
  </si>
  <si>
    <t>中学校</t>
    <rPh sb="0" eb="3">
      <t>チュウガッコウ</t>
    </rPh>
    <phoneticPr fontId="4"/>
  </si>
  <si>
    <t>高等学校</t>
    <rPh sb="0" eb="2">
      <t>コウトウ</t>
    </rPh>
    <rPh sb="2" eb="4">
      <t>ガッコウ</t>
    </rPh>
    <phoneticPr fontId="4"/>
  </si>
  <si>
    <t>大学</t>
    <rPh sb="0" eb="2">
      <t>ダイガク</t>
    </rPh>
    <phoneticPr fontId="4"/>
  </si>
  <si>
    <t>大学入学費用</t>
    <rPh sb="0" eb="2">
      <t>ダイガク</t>
    </rPh>
    <rPh sb="2" eb="4">
      <t>ニュウガク</t>
    </rPh>
    <rPh sb="4" eb="6">
      <t>ヒヨウ</t>
    </rPh>
    <phoneticPr fontId="4"/>
  </si>
  <si>
    <t>アパート代</t>
    <rPh sb="4" eb="5">
      <t>ダイ</t>
    </rPh>
    <phoneticPr fontId="4"/>
  </si>
  <si>
    <t>幼稚園～高校までの合計</t>
    <rPh sb="0" eb="3">
      <t>ヨウチエン</t>
    </rPh>
    <rPh sb="4" eb="6">
      <t>コウコウ</t>
    </rPh>
    <rPh sb="9" eb="11">
      <t>ゴウケイ</t>
    </rPh>
    <phoneticPr fontId="4"/>
  </si>
  <si>
    <t>小学校～高校までの合計</t>
    <rPh sb="0" eb="3">
      <t>ショウガッコウ</t>
    </rPh>
    <rPh sb="4" eb="6">
      <t>コウコウ</t>
    </rPh>
    <rPh sb="9" eb="11">
      <t>ゴウケイ</t>
    </rPh>
    <phoneticPr fontId="4"/>
  </si>
  <si>
    <t>小学校～大学までの合計</t>
    <rPh sb="0" eb="3">
      <t>ショウガッコウ</t>
    </rPh>
    <rPh sb="4" eb="6">
      <t>ダイガク</t>
    </rPh>
    <rPh sb="9" eb="11">
      <t>ゴウケイ</t>
    </rPh>
    <phoneticPr fontId="4"/>
  </si>
  <si>
    <t>幼稚園～大学までの合計</t>
    <rPh sb="0" eb="3">
      <t>ヨウチエン</t>
    </rPh>
    <rPh sb="4" eb="6">
      <t>ダイガク</t>
    </rPh>
    <rPh sb="9" eb="11">
      <t>ゴウケイ</t>
    </rPh>
    <phoneticPr fontId="4"/>
  </si>
  <si>
    <t>年間の教育費</t>
    <rPh sb="0" eb="2">
      <t>ネンカン</t>
    </rPh>
    <rPh sb="3" eb="6">
      <t>キョウイクヒ</t>
    </rPh>
    <phoneticPr fontId="4"/>
  </si>
  <si>
    <t>教育費の総額</t>
    <rPh sb="0" eb="3">
      <t>キョウイクヒ</t>
    </rPh>
    <rPh sb="4" eb="6">
      <t>ソウガク</t>
    </rPh>
    <phoneticPr fontId="4"/>
  </si>
  <si>
    <t>期間</t>
    <rPh sb="0" eb="2">
      <t>キカン</t>
    </rPh>
    <phoneticPr fontId="4"/>
  </si>
  <si>
    <t>-</t>
    <phoneticPr fontId="4"/>
  </si>
  <si>
    <t>３年間</t>
    <rPh sb="0" eb="3">
      <t>サンネンカン</t>
    </rPh>
    <phoneticPr fontId="4"/>
  </si>
  <si>
    <t>６年間</t>
    <rPh sb="1" eb="3">
      <t>ネンカン</t>
    </rPh>
    <phoneticPr fontId="4"/>
  </si>
  <si>
    <t>３年間</t>
    <rPh sb="1" eb="3">
      <t>ネンカン</t>
    </rPh>
    <phoneticPr fontId="4"/>
  </si>
  <si>
    <t>４年間</t>
    <rPh sb="1" eb="3">
      <t>ネンカン</t>
    </rPh>
    <phoneticPr fontId="4"/>
  </si>
  <si>
    <t>第１子教育費（計算シートより）</t>
    <rPh sb="0" eb="1">
      <t>ダイ</t>
    </rPh>
    <rPh sb="2" eb="3">
      <t>シ</t>
    </rPh>
    <rPh sb="7" eb="9">
      <t>ケイサン</t>
    </rPh>
    <phoneticPr fontId="4"/>
  </si>
  <si>
    <t>第２子教育費（計算シートより）</t>
    <rPh sb="0" eb="1">
      <t>ダイ</t>
    </rPh>
    <rPh sb="2" eb="3">
      <t>シ</t>
    </rPh>
    <rPh sb="7" eb="9">
      <t>ケイサン</t>
    </rPh>
    <phoneticPr fontId="4"/>
  </si>
  <si>
    <r>
      <rPr>
        <sz val="11"/>
        <color rgb="FFFF0000"/>
        <rFont val="ＭＳ Ｐゴシック"/>
        <family val="3"/>
        <charset val="128"/>
      </rPr>
      <t>第１子</t>
    </r>
    <r>
      <rPr>
        <sz val="11"/>
        <color rgb="FF000000"/>
        <rFont val="ＭＳ Ｐゴシック"/>
        <family val="3"/>
        <charset val="128"/>
      </rPr>
      <t>教育費計算シート</t>
    </r>
    <rPh sb="0" eb="1">
      <t>ダイ</t>
    </rPh>
    <rPh sb="2" eb="3">
      <t>シ</t>
    </rPh>
    <rPh sb="3" eb="6">
      <t>キョウイクヒ</t>
    </rPh>
    <rPh sb="6" eb="8">
      <t>ケイサン</t>
    </rPh>
    <phoneticPr fontId="4"/>
  </si>
  <si>
    <r>
      <rPr>
        <sz val="11"/>
        <color rgb="FFFF0000"/>
        <rFont val="ＭＳ Ｐゴシック"/>
        <family val="3"/>
        <charset val="128"/>
      </rPr>
      <t>第２子</t>
    </r>
    <r>
      <rPr>
        <sz val="11"/>
        <color rgb="FF000000"/>
        <rFont val="ＭＳ Ｐゴシック"/>
        <family val="3"/>
        <charset val="128"/>
      </rPr>
      <t>教育費計算シート</t>
    </r>
    <rPh sb="0" eb="1">
      <t>ダイ</t>
    </rPh>
    <rPh sb="2" eb="3">
      <t>シ</t>
    </rPh>
    <rPh sb="3" eb="6">
      <t>キョウイクヒ</t>
    </rPh>
    <rPh sb="6" eb="8">
      <t>ケイサン</t>
    </rPh>
    <phoneticPr fontId="4"/>
  </si>
  <si>
    <t>幼稚園入園</t>
    <rPh sb="0" eb="3">
      <t>ヨウチエン</t>
    </rPh>
    <rPh sb="3" eb="5">
      <t>ニュウエン</t>
    </rPh>
    <phoneticPr fontId="4"/>
  </si>
  <si>
    <r>
      <rPr>
        <u/>
        <sz val="11"/>
        <color theme="10"/>
        <rFont val="ＭＳ Ｐゴシック"/>
        <family val="3"/>
        <charset val="128"/>
      </rPr>
      <t>参考サイト</t>
    </r>
    <r>
      <rPr>
        <u/>
        <sz val="11"/>
        <color theme="10"/>
        <rFont val="Arial"/>
        <family val="2"/>
      </rPr>
      <t>(KEISAN)</t>
    </r>
    <rPh sb="0" eb="2">
      <t>サンコウ</t>
    </rPh>
    <phoneticPr fontId="4"/>
  </si>
  <si>
    <t>老齢年金（計算シートより）</t>
    <rPh sb="0" eb="2">
      <t>ロウレイ</t>
    </rPh>
    <rPh sb="2" eb="4">
      <t>ネンキン</t>
    </rPh>
    <rPh sb="5" eb="7">
      <t>ケイサン</t>
    </rPh>
    <phoneticPr fontId="4"/>
  </si>
  <si>
    <t>年金額試算結果</t>
    <rPh sb="0" eb="3">
      <t>ネンキンガク</t>
    </rPh>
    <rPh sb="3" eb="5">
      <t>シサン</t>
    </rPh>
    <rPh sb="5" eb="7">
      <t>ケッカ</t>
    </rPh>
    <phoneticPr fontId="4"/>
  </si>
  <si>
    <t>万円／年間</t>
    <rPh sb="0" eb="2">
      <t>マンエン</t>
    </rPh>
    <rPh sb="3" eb="4">
      <t>ネン</t>
    </rPh>
    <rPh sb="4" eb="5">
      <t>カン</t>
    </rPh>
    <phoneticPr fontId="4"/>
  </si>
  <si>
    <t>〇〇歳～</t>
    <rPh sb="2" eb="3">
      <t>サイ</t>
    </rPh>
    <phoneticPr fontId="4"/>
  </si>
  <si>
    <r>
      <rPr>
        <u/>
        <sz val="11"/>
        <color theme="10"/>
        <rFont val="ＭＳ Ｐゴシック"/>
        <family val="3"/>
        <charset val="128"/>
      </rPr>
      <t>参考サイト：</t>
    </r>
    <r>
      <rPr>
        <u/>
        <sz val="11"/>
        <color theme="10"/>
        <rFont val="Arial"/>
        <family val="2"/>
        <charset val="128"/>
      </rPr>
      <t>PSR</t>
    </r>
    <r>
      <rPr>
        <u/>
        <sz val="11"/>
        <color theme="10"/>
        <rFont val="ＭＳ Ｐゴシック"/>
        <family val="3"/>
        <charset val="128"/>
      </rPr>
      <t>ネットワーク</t>
    </r>
    <rPh sb="0" eb="2">
      <t>サンコウ</t>
    </rPh>
    <phoneticPr fontId="4"/>
  </si>
  <si>
    <t>参考サイト：日本年金機構</t>
    <rPh sb="0" eb="2">
      <t>サンコウ</t>
    </rPh>
    <rPh sb="6" eb="8">
      <t>ニホン</t>
    </rPh>
    <rPh sb="8" eb="10">
      <t>ネンキン</t>
    </rPh>
    <rPh sb="10" eb="12">
      <t>キコウ</t>
    </rPh>
    <phoneticPr fontId="4"/>
  </si>
  <si>
    <t>※参考サイトを参照しながら、「年金額試算結果」（ブルーの網掛け部分）に予想年金額を入力ください。</t>
    <rPh sb="1" eb="3">
      <t>サンコウ</t>
    </rPh>
    <rPh sb="7" eb="9">
      <t>サンショウ</t>
    </rPh>
    <rPh sb="15" eb="18">
      <t>ネンキンガク</t>
    </rPh>
    <rPh sb="18" eb="20">
      <t>シサン</t>
    </rPh>
    <rPh sb="20" eb="22">
      <t>ケッカ</t>
    </rPh>
    <rPh sb="28" eb="30">
      <t>アミカ</t>
    </rPh>
    <rPh sb="31" eb="33">
      <t>ブブン</t>
    </rPh>
    <rPh sb="35" eb="37">
      <t>ヨソウ</t>
    </rPh>
    <rPh sb="37" eb="40">
      <t>ネンキンガク</t>
    </rPh>
    <rPh sb="41" eb="43">
      <t>ニュウリョク</t>
    </rPh>
    <phoneticPr fontId="4"/>
  </si>
  <si>
    <t>※教育費の総額などは自動計算されます。</t>
    <rPh sb="1" eb="4">
      <t>キョウイクヒ</t>
    </rPh>
    <rPh sb="5" eb="7">
      <t>ソウガク</t>
    </rPh>
    <rPh sb="10" eb="12">
      <t>ジドウ</t>
    </rPh>
    <rPh sb="12" eb="14">
      <t>ケイサン</t>
    </rPh>
    <phoneticPr fontId="4"/>
  </si>
  <si>
    <t>※計算された年間の教育費をキャッシュフロー表に反映します。</t>
    <rPh sb="1" eb="3">
      <t>ケイサン</t>
    </rPh>
    <rPh sb="6" eb="8">
      <t>ネンカン</t>
    </rPh>
    <rPh sb="9" eb="12">
      <t>キョウイクヒ</t>
    </rPh>
    <rPh sb="21" eb="22">
      <t>ヒョウ</t>
    </rPh>
    <rPh sb="23" eb="25">
      <t>ハンエイ</t>
    </rPh>
    <phoneticPr fontId="4"/>
  </si>
  <si>
    <t>※計算式を入力しても、直接入力しても構いません。</t>
    <rPh sb="1" eb="4">
      <t>ケイサンシキ</t>
    </rPh>
    <rPh sb="5" eb="7">
      <t>ニュウリョク</t>
    </rPh>
    <rPh sb="11" eb="13">
      <t>チョクセツ</t>
    </rPh>
    <rPh sb="13" eb="15">
      <t>ニュウリョク</t>
    </rPh>
    <rPh sb="18" eb="19">
      <t>カマ</t>
    </rPh>
    <phoneticPr fontId="4"/>
  </si>
  <si>
    <t>※参考サイトを参照しながらお子様別に年間の教育費を入力していきます。（万単位）</t>
    <rPh sb="1" eb="3">
      <t>サンコウ</t>
    </rPh>
    <rPh sb="7" eb="9">
      <t>サンショウ</t>
    </rPh>
    <rPh sb="14" eb="16">
      <t>コサマ</t>
    </rPh>
    <rPh sb="16" eb="17">
      <t>ベツ</t>
    </rPh>
    <rPh sb="18" eb="20">
      <t>ネンカン</t>
    </rPh>
    <rPh sb="21" eb="24">
      <t>キョウイクヒ</t>
    </rPh>
    <rPh sb="25" eb="27">
      <t>ニュウリョク</t>
    </rPh>
    <rPh sb="35" eb="38">
      <t>マンタンイ</t>
    </rPh>
    <phoneticPr fontId="4"/>
  </si>
  <si>
    <t>キャッシュフロー表（年度末時点：金額の単位：万／年間:先ずは赤い色の数字部分を確認、入力していけば、ある程度の計算は可能です。補助計算シート等が４枚あります。）</t>
    <rPh sb="13" eb="15">
      <t>ジテン</t>
    </rPh>
    <rPh sb="16" eb="18">
      <t>キンガク</t>
    </rPh>
    <rPh sb="19" eb="21">
      <t>タンイ</t>
    </rPh>
    <rPh sb="22" eb="23">
      <t>マン</t>
    </rPh>
    <rPh sb="24" eb="26">
      <t>ネンカン</t>
    </rPh>
    <rPh sb="27" eb="28">
      <t>マ</t>
    </rPh>
    <rPh sb="30" eb="31">
      <t>アカ</t>
    </rPh>
    <rPh sb="32" eb="33">
      <t>イロ</t>
    </rPh>
    <rPh sb="34" eb="36">
      <t>スウジ</t>
    </rPh>
    <rPh sb="36" eb="38">
      <t>ブブン</t>
    </rPh>
    <rPh sb="39" eb="41">
      <t>カクニン</t>
    </rPh>
    <rPh sb="42" eb="44">
      <t>ニュウリョク</t>
    </rPh>
    <rPh sb="52" eb="54">
      <t>テイド</t>
    </rPh>
    <rPh sb="55" eb="57">
      <t>ケイサン</t>
    </rPh>
    <rPh sb="58" eb="60">
      <t>カノウ</t>
    </rPh>
    <rPh sb="63" eb="65">
      <t>ホジョ</t>
    </rPh>
    <rPh sb="65" eb="67">
      <t>ケイサン</t>
    </rPh>
    <rPh sb="70" eb="71">
      <t>ナド</t>
    </rPh>
    <rPh sb="73" eb="74">
      <t>マイ</t>
    </rPh>
    <phoneticPr fontId="4"/>
  </si>
  <si>
    <t>※キャッシュフロー表に反映してください。（計算式でも、直接入力でも、どちらでも問題ありません。）</t>
    <rPh sb="9" eb="10">
      <t>ヒョウ</t>
    </rPh>
    <rPh sb="11" eb="13">
      <t>ハンエイ</t>
    </rPh>
    <rPh sb="21" eb="24">
      <t>ケイサンシキ</t>
    </rPh>
    <rPh sb="27" eb="29">
      <t>チョクセツ</t>
    </rPh>
    <rPh sb="29" eb="31">
      <t>ニュウリョク</t>
    </rPh>
    <rPh sb="39" eb="41">
      <t>モンダイ</t>
    </rPh>
    <phoneticPr fontId="4"/>
  </si>
  <si>
    <t>年金ネットに登録し、ご自身の詳細な年金額試算が出来るページ</t>
    <rPh sb="0" eb="2">
      <t>ネンキン</t>
    </rPh>
    <rPh sb="6" eb="8">
      <t>トウロク</t>
    </rPh>
    <rPh sb="11" eb="13">
      <t>ジシン</t>
    </rPh>
    <rPh sb="14" eb="16">
      <t>ショウサイ</t>
    </rPh>
    <rPh sb="17" eb="19">
      <t>ネンキン</t>
    </rPh>
    <rPh sb="19" eb="20">
      <t>ガク</t>
    </rPh>
    <rPh sb="20" eb="22">
      <t>シサン</t>
    </rPh>
    <rPh sb="23" eb="25">
      <t>デキ</t>
    </rPh>
    <phoneticPr fontId="4"/>
  </si>
  <si>
    <t>全国の社会保険労務士事務所が参加する全国ネットワークが作成するホームページでの年金額試算サービス</t>
    <rPh sb="0" eb="2">
      <t>ゼンコク</t>
    </rPh>
    <rPh sb="3" eb="5">
      <t>シャカイ</t>
    </rPh>
    <rPh sb="5" eb="7">
      <t>ホケン</t>
    </rPh>
    <rPh sb="7" eb="10">
      <t>ロウムシ</t>
    </rPh>
    <rPh sb="10" eb="12">
      <t>ジム</t>
    </rPh>
    <rPh sb="12" eb="13">
      <t>ショ</t>
    </rPh>
    <rPh sb="14" eb="16">
      <t>サンカ</t>
    </rPh>
    <rPh sb="18" eb="20">
      <t>ゼンコク</t>
    </rPh>
    <rPh sb="27" eb="29">
      <t>サクセイ</t>
    </rPh>
    <rPh sb="39" eb="42">
      <t>ネンキンガク</t>
    </rPh>
    <rPh sb="42" eb="44">
      <t>シサン</t>
    </rPh>
    <phoneticPr fontId="4"/>
  </si>
  <si>
    <t>※年払いに自動的に換算されます。</t>
    <rPh sb="1" eb="3">
      <t>ネンバラ</t>
    </rPh>
    <rPh sb="5" eb="8">
      <t>ジドウテキ</t>
    </rPh>
    <rPh sb="9" eb="11">
      <t>カンザン</t>
    </rPh>
    <phoneticPr fontId="4"/>
  </si>
  <si>
    <t>※年払い保険料合計をキャッシュフロー表に反映してください。（ピンク色）</t>
    <rPh sb="1" eb="3">
      <t>ネンバラ</t>
    </rPh>
    <rPh sb="4" eb="7">
      <t>ホケンリョウ</t>
    </rPh>
    <rPh sb="7" eb="9">
      <t>ゴウケイ</t>
    </rPh>
    <rPh sb="33" eb="34">
      <t>イロ</t>
    </rPh>
    <phoneticPr fontId="4"/>
  </si>
  <si>
    <t>配偶者が65才になるまでの必要保障額シミュレーション</t>
    <rPh sb="0" eb="3">
      <t>ハイグウシャ</t>
    </rPh>
    <rPh sb="13" eb="15">
      <t>ヒツヨウ</t>
    </rPh>
    <rPh sb="15" eb="17">
      <t>ホショウ</t>
    </rPh>
    <rPh sb="17" eb="18">
      <t>ガク</t>
    </rPh>
    <phoneticPr fontId="4"/>
  </si>
  <si>
    <t>©2020億ブログ</t>
    <rPh sb="5" eb="6">
      <t>オク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</si>
</sst>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Red]&quot;-&quot;#,##0"/>
    <numFmt numFmtId="177" formatCode="[$￥-411]#,##0;[Red]&quot;-&quot;[$￥-411]#,##0"/>
    <numFmt numFmtId="178" formatCode="0_ ;[Red]\-0\ "/>
    <numFmt numFmtId="179" formatCode="0.000_);[Red]\(0.000\)"/>
    <numFmt numFmtId="180" formatCode="0.000_ "/>
    <numFmt numFmtId="181" formatCode="0.0_ ;[Red]\-0.0\ "/>
  </numFmts>
  <fonts count="18">
    <font>
      <sz val="11"/>
      <color rgb="FF000000"/>
      <name val="Arial"/>
      <family val="2"/>
    </font>
    <font>
      <b/>
      <i/>
      <sz val="16"/>
      <color rgb="FF000000"/>
      <name val="Arial"/>
      <family val="2"/>
    </font>
    <font>
      <b/>
      <i/>
      <u/>
      <sz val="11"/>
      <color rgb="FF000000"/>
      <name val="Arial"/>
      <family val="2"/>
    </font>
    <font>
      <sz val="11"/>
      <color rgb="FF000000"/>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b/>
      <sz val="11"/>
      <color rgb="FF000000"/>
      <name val="ＭＳ Ｐゴシック"/>
      <family val="3"/>
      <charset val="128"/>
    </font>
    <font>
      <sz val="24"/>
      <name val="ＭＳ Ｐゴシック"/>
      <family val="3"/>
      <charset val="128"/>
    </font>
    <font>
      <sz val="11"/>
      <name val="Arial"/>
      <family val="2"/>
    </font>
    <font>
      <sz val="10"/>
      <name val="Arial1"/>
    </font>
    <font>
      <sz val="10"/>
      <name val="ＭＳ Ｐゴシック"/>
      <family val="3"/>
      <charset val="128"/>
    </font>
    <font>
      <b/>
      <i/>
      <sz val="16"/>
      <name val="ＭＳ Ｐゴシック"/>
      <family val="3"/>
      <charset val="128"/>
    </font>
    <font>
      <u/>
      <sz val="11"/>
      <color theme="10"/>
      <name val="Arial"/>
      <family val="2"/>
    </font>
    <font>
      <u/>
      <sz val="11"/>
      <color theme="10"/>
      <name val="ＭＳ Ｐゴシック"/>
      <family val="3"/>
      <charset val="128"/>
    </font>
    <font>
      <u/>
      <sz val="11"/>
      <color theme="10"/>
      <name val="Arial"/>
      <family val="3"/>
      <charset val="128"/>
    </font>
    <font>
      <u/>
      <sz val="11"/>
      <color theme="10"/>
      <name val="Arial"/>
      <family val="2"/>
      <charset val="128"/>
    </font>
    <font>
      <b/>
      <sz val="11"/>
      <color rgb="FF000000"/>
      <name val="Arial"/>
      <family val="2"/>
    </font>
  </fonts>
  <fills count="17">
    <fill>
      <patternFill patternType="none"/>
    </fill>
    <fill>
      <patternFill patternType="gray125"/>
    </fill>
    <fill>
      <patternFill patternType="solid">
        <fgColor rgb="FFCCFFFF"/>
        <bgColor rgb="FFCCFFFF"/>
      </patternFill>
    </fill>
    <fill>
      <patternFill patternType="solid">
        <fgColor rgb="FFFFFFFF"/>
        <bgColor rgb="FFFFFFFF"/>
      </patternFill>
    </fill>
    <fill>
      <patternFill patternType="solid">
        <fgColor rgb="FFCCFFCC"/>
        <bgColor rgb="FFCCFFCC"/>
      </patternFill>
    </fill>
    <fill>
      <patternFill patternType="solid">
        <fgColor rgb="FF99CCFF"/>
        <bgColor rgb="FF99CCFF"/>
      </patternFill>
    </fill>
    <fill>
      <patternFill patternType="solid">
        <fgColor rgb="FFCCCCFF"/>
        <bgColor rgb="FFCCCCFF"/>
      </patternFill>
    </fill>
    <fill>
      <patternFill patternType="solid">
        <fgColor rgb="FF00B0F0"/>
        <bgColor rgb="FFCCCCFF"/>
      </patternFill>
    </fill>
    <fill>
      <patternFill patternType="solid">
        <fgColor theme="8" tint="0.79998168889431442"/>
        <bgColor indexed="64"/>
      </patternFill>
    </fill>
    <fill>
      <patternFill patternType="solid">
        <fgColor rgb="FFFFCCFF"/>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s>
  <borders count="8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rgb="FF000000"/>
      </right>
      <top style="thin">
        <color rgb="FF000000"/>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top/>
      <bottom style="thin">
        <color rgb="FF000000"/>
      </bottom>
      <diagonal/>
    </border>
    <border>
      <left style="thin">
        <color rgb="FF000000"/>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000000"/>
      </right>
      <top style="medium">
        <color indexed="64"/>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rgb="FF000000"/>
      </right>
      <top style="medium">
        <color indexed="64"/>
      </top>
      <bottom style="medium">
        <color indexed="64"/>
      </bottom>
      <diagonal/>
    </border>
    <border>
      <left style="medium">
        <color indexed="64"/>
      </left>
      <right style="thin">
        <color rgb="FF000000"/>
      </right>
      <top style="thin">
        <color rgb="FF000000"/>
      </top>
      <bottom/>
      <diagonal/>
    </border>
    <border>
      <left style="medium">
        <color indexed="64"/>
      </left>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s>
  <cellStyleXfs count="6">
    <xf numFmtId="0" fontId="0" fillId="0" borderId="0">
      <alignment vertical="center"/>
    </xf>
    <xf numFmtId="0" fontId="1" fillId="0" borderId="0" applyNumberFormat="0" applyBorder="0" applyProtection="0">
      <alignment horizontal="center" vertical="center"/>
    </xf>
    <xf numFmtId="0" fontId="1" fillId="0" borderId="0" applyNumberFormat="0" applyBorder="0" applyProtection="0">
      <alignment horizontal="center" vertical="center" textRotation="90"/>
    </xf>
    <xf numFmtId="0" fontId="2" fillId="0" borderId="0" applyNumberFormat="0" applyBorder="0" applyProtection="0">
      <alignment vertical="center"/>
    </xf>
    <xf numFmtId="177" fontId="2" fillId="0" borderId="0" applyBorder="0" applyProtection="0">
      <alignment vertical="center"/>
    </xf>
    <xf numFmtId="0" fontId="13" fillId="0" borderId="0" applyNumberFormat="0" applyFill="0" applyBorder="0" applyAlignment="0" applyProtection="0">
      <alignment vertical="center"/>
    </xf>
  </cellStyleXfs>
  <cellXfs count="223">
    <xf numFmtId="0" fontId="0" fillId="0" borderId="0" xfId="0">
      <alignment vertical="center"/>
    </xf>
    <xf numFmtId="176" fontId="3" fillId="0" borderId="0" xfId="0" applyNumberFormat="1" applyFont="1" applyAlignment="1"/>
    <xf numFmtId="0" fontId="3" fillId="0" borderId="0" xfId="0" applyFont="1">
      <alignment vertical="center"/>
    </xf>
    <xf numFmtId="178" fontId="8" fillId="0" borderId="0" xfId="0" applyNumberFormat="1" applyFont="1" applyFill="1" applyAlignment="1" applyProtection="1">
      <alignment horizontal="center"/>
      <protection locked="0"/>
    </xf>
    <xf numFmtId="178" fontId="9" fillId="0" borderId="0" xfId="0" applyNumberFormat="1" applyFont="1">
      <alignment vertical="center"/>
    </xf>
    <xf numFmtId="178" fontId="5" fillId="2" borderId="3" xfId="0" applyNumberFormat="1" applyFont="1" applyFill="1" applyBorder="1" applyAlignment="1">
      <alignment horizontal="center"/>
    </xf>
    <xf numFmtId="178" fontId="5" fillId="2" borderId="4" xfId="0" applyNumberFormat="1" applyFont="1" applyFill="1" applyBorder="1" applyAlignment="1">
      <alignment horizontal="center"/>
    </xf>
    <xf numFmtId="178" fontId="5" fillId="2" borderId="6" xfId="0" applyNumberFormat="1" applyFont="1" applyFill="1" applyBorder="1" applyAlignment="1">
      <alignment horizontal="center"/>
    </xf>
    <xf numFmtId="178" fontId="5" fillId="2" borderId="8" xfId="0" applyNumberFormat="1" applyFont="1" applyFill="1" applyBorder="1" applyAlignment="1">
      <alignment horizontal="center"/>
    </xf>
    <xf numFmtId="178" fontId="5" fillId="0" borderId="12" xfId="0" applyNumberFormat="1" applyFont="1" applyBorder="1" applyAlignment="1"/>
    <xf numFmtId="178" fontId="5" fillId="0" borderId="0" xfId="0" applyNumberFormat="1" applyFont="1" applyFill="1" applyBorder="1" applyAlignment="1">
      <alignment horizontal="center"/>
    </xf>
    <xf numFmtId="178" fontId="5" fillId="0" borderId="0" xfId="0" applyNumberFormat="1" applyFont="1" applyFill="1" applyBorder="1" applyAlignment="1"/>
    <xf numFmtId="178" fontId="9" fillId="0" borderId="0" xfId="0" applyNumberFormat="1" applyFont="1" applyFill="1">
      <alignment vertical="center"/>
    </xf>
    <xf numFmtId="178" fontId="5" fillId="0" borderId="0" xfId="0" applyNumberFormat="1" applyFont="1" applyAlignment="1"/>
    <xf numFmtId="178" fontId="10" fillId="0" borderId="0" xfId="0" applyNumberFormat="1" applyFont="1">
      <alignment vertical="center"/>
    </xf>
    <xf numFmtId="178" fontId="11" fillId="0" borderId="0" xfId="0" applyNumberFormat="1" applyFont="1">
      <alignment vertical="center"/>
    </xf>
    <xf numFmtId="178" fontId="4" fillId="0" borderId="0" xfId="0" applyNumberFormat="1" applyFont="1" applyAlignment="1"/>
    <xf numFmtId="178" fontId="5" fillId="0" borderId="15" xfId="0" applyNumberFormat="1" applyFont="1" applyBorder="1" applyAlignment="1"/>
    <xf numFmtId="178" fontId="5" fillId="0" borderId="0" xfId="0" applyNumberFormat="1" applyFont="1">
      <alignment vertical="center"/>
    </xf>
    <xf numFmtId="178" fontId="9" fillId="0" borderId="0" xfId="0" applyNumberFormat="1" applyFont="1" applyBorder="1">
      <alignment vertical="center"/>
    </xf>
    <xf numFmtId="178" fontId="5" fillId="0" borderId="0" xfId="0" applyNumberFormat="1" applyFont="1" applyBorder="1" applyAlignment="1"/>
    <xf numFmtId="178" fontId="5" fillId="0" borderId="0" xfId="0" applyNumberFormat="1" applyFont="1" applyBorder="1" applyAlignment="1">
      <alignment horizontal="right"/>
    </xf>
    <xf numFmtId="178" fontId="5" fillId="0" borderId="0" xfId="0" applyNumberFormat="1" applyFont="1" applyBorder="1" applyAlignment="1">
      <alignment horizontal="center"/>
    </xf>
    <xf numFmtId="178" fontId="5" fillId="0" borderId="22" xfId="0" applyNumberFormat="1" applyFont="1" applyBorder="1" applyAlignment="1"/>
    <xf numFmtId="0" fontId="3" fillId="0" borderId="12" xfId="0" applyFont="1" applyBorder="1" applyAlignment="1"/>
    <xf numFmtId="176" fontId="3" fillId="0" borderId="12" xfId="0" applyNumberFormat="1" applyFont="1" applyBorder="1" applyAlignment="1"/>
    <xf numFmtId="178" fontId="12" fillId="0" borderId="0" xfId="0" applyNumberFormat="1" applyFont="1" applyFill="1" applyAlignment="1" applyProtection="1">
      <alignment horizontal="left"/>
      <protection locked="0"/>
    </xf>
    <xf numFmtId="178" fontId="9" fillId="0" borderId="0" xfId="0" applyNumberFormat="1" applyFont="1" applyFill="1" applyBorder="1">
      <alignment vertical="center"/>
    </xf>
    <xf numFmtId="178" fontId="5" fillId="8" borderId="21" xfId="0" applyNumberFormat="1" applyFont="1" applyFill="1" applyBorder="1" applyAlignment="1"/>
    <xf numFmtId="178" fontId="5" fillId="10" borderId="13" xfId="0" applyNumberFormat="1" applyFont="1" applyFill="1" applyBorder="1" applyAlignment="1"/>
    <xf numFmtId="178" fontId="5" fillId="11" borderId="16" xfId="0" applyNumberFormat="1" applyFont="1" applyFill="1" applyBorder="1" applyAlignment="1"/>
    <xf numFmtId="178" fontId="5" fillId="11" borderId="17" xfId="0" applyNumberFormat="1" applyFont="1" applyFill="1" applyBorder="1" applyAlignment="1"/>
    <xf numFmtId="178" fontId="5" fillId="0" borderId="27" xfId="0" applyNumberFormat="1" applyFont="1" applyFill="1" applyBorder="1" applyAlignment="1"/>
    <xf numFmtId="178" fontId="5" fillId="0" borderId="20" xfId="0" applyNumberFormat="1" applyFont="1" applyFill="1" applyBorder="1" applyAlignment="1"/>
    <xf numFmtId="178" fontId="5" fillId="11" borderId="29" xfId="0" applyNumberFormat="1" applyFont="1" applyFill="1" applyBorder="1" applyAlignment="1"/>
    <xf numFmtId="178" fontId="5" fillId="11" borderId="18" xfId="0" applyNumberFormat="1" applyFont="1" applyFill="1" applyBorder="1" applyAlignment="1"/>
    <xf numFmtId="178" fontId="5" fillId="0" borderId="30" xfId="0" applyNumberFormat="1" applyFont="1" applyBorder="1" applyAlignment="1"/>
    <xf numFmtId="178" fontId="5" fillId="0" borderId="22" xfId="0" applyNumberFormat="1" applyFont="1" applyBorder="1" applyAlignment="1">
      <alignment wrapText="1"/>
    </xf>
    <xf numFmtId="178" fontId="9" fillId="0" borderId="31" xfId="0" applyNumberFormat="1" applyFont="1" applyBorder="1">
      <alignment vertical="center"/>
    </xf>
    <xf numFmtId="178" fontId="9" fillId="0" borderId="32" xfId="0" applyNumberFormat="1" applyFont="1" applyBorder="1">
      <alignment vertical="center"/>
    </xf>
    <xf numFmtId="178" fontId="5" fillId="0" borderId="32" xfId="0" applyNumberFormat="1" applyFont="1" applyBorder="1" applyAlignment="1"/>
    <xf numFmtId="178" fontId="10" fillId="0" borderId="32" xfId="0" applyNumberFormat="1" applyFont="1" applyBorder="1">
      <alignment vertical="center"/>
    </xf>
    <xf numFmtId="178" fontId="9" fillId="0" borderId="33" xfId="0" applyNumberFormat="1" applyFont="1" applyBorder="1">
      <alignment vertical="center"/>
    </xf>
    <xf numFmtId="178" fontId="5" fillId="0" borderId="34" xfId="0" applyNumberFormat="1" applyFont="1" applyBorder="1" applyAlignment="1"/>
    <xf numFmtId="178" fontId="5" fillId="0" borderId="35" xfId="0" applyNumberFormat="1" applyFont="1" applyBorder="1" applyAlignment="1"/>
    <xf numFmtId="178" fontId="5" fillId="0" borderId="36" xfId="0" applyNumberFormat="1" applyFont="1" applyBorder="1" applyAlignment="1"/>
    <xf numFmtId="178" fontId="9" fillId="0" borderId="38" xfId="0" applyNumberFormat="1" applyFont="1" applyBorder="1">
      <alignment vertical="center"/>
    </xf>
    <xf numFmtId="178" fontId="5" fillId="2" borderId="39" xfId="0" applyNumberFormat="1" applyFont="1" applyFill="1" applyBorder="1" applyAlignment="1">
      <alignment horizontal="center"/>
    </xf>
    <xf numFmtId="178" fontId="5" fillId="2" borderId="40" xfId="0" applyNumberFormat="1" applyFont="1" applyFill="1" applyBorder="1" applyAlignment="1">
      <alignment horizontal="center"/>
    </xf>
    <xf numFmtId="178" fontId="5" fillId="2" borderId="41" xfId="0" applyNumberFormat="1" applyFont="1" applyFill="1" applyBorder="1" applyAlignment="1">
      <alignment horizontal="center"/>
    </xf>
    <xf numFmtId="178" fontId="5" fillId="2" borderId="43" xfId="0" applyNumberFormat="1" applyFont="1" applyFill="1" applyBorder="1" applyAlignment="1">
      <alignment horizontal="center"/>
    </xf>
    <xf numFmtId="178" fontId="5" fillId="2" borderId="44" xfId="0" applyNumberFormat="1" applyFont="1" applyFill="1" applyBorder="1" applyAlignment="1">
      <alignment horizontal="center"/>
    </xf>
    <xf numFmtId="178" fontId="5" fillId="8" borderId="49" xfId="0" applyNumberFormat="1" applyFont="1" applyFill="1" applyBorder="1" applyAlignment="1"/>
    <xf numFmtId="178" fontId="5" fillId="8" borderId="51" xfId="0" applyNumberFormat="1" applyFont="1" applyFill="1" applyBorder="1" applyAlignment="1"/>
    <xf numFmtId="178" fontId="5" fillId="8" borderId="52" xfId="0" applyNumberFormat="1" applyFont="1" applyFill="1" applyBorder="1" applyAlignment="1"/>
    <xf numFmtId="178" fontId="5" fillId="2" borderId="53" xfId="0" applyNumberFormat="1" applyFont="1" applyFill="1" applyBorder="1" applyAlignment="1">
      <alignment horizontal="center"/>
    </xf>
    <xf numFmtId="178" fontId="5" fillId="2" borderId="11" xfId="0" applyNumberFormat="1" applyFont="1" applyFill="1" applyBorder="1" applyAlignment="1">
      <alignment horizontal="center"/>
    </xf>
    <xf numFmtId="178" fontId="5" fillId="0" borderId="54" xfId="0" applyNumberFormat="1" applyFont="1" applyBorder="1" applyAlignment="1"/>
    <xf numFmtId="178" fontId="5" fillId="0" borderId="55" xfId="0" applyNumberFormat="1" applyFont="1" applyBorder="1" applyAlignment="1">
      <alignment horizontal="right"/>
    </xf>
    <xf numFmtId="178" fontId="5" fillId="0" borderId="56" xfId="0" applyNumberFormat="1" applyFont="1" applyBorder="1" applyAlignment="1">
      <alignment horizontal="right"/>
    </xf>
    <xf numFmtId="178" fontId="5" fillId="3" borderId="57" xfId="0" applyNumberFormat="1" applyFont="1" applyFill="1" applyBorder="1" applyAlignment="1">
      <alignment horizontal="center"/>
    </xf>
    <xf numFmtId="178" fontId="5" fillId="4" borderId="57" xfId="0" applyNumberFormat="1" applyFont="1" applyFill="1" applyBorder="1" applyAlignment="1">
      <alignment horizontal="center"/>
    </xf>
    <xf numFmtId="178" fontId="5" fillId="5" borderId="57" xfId="0" applyNumberFormat="1" applyFont="1" applyFill="1" applyBorder="1" applyAlignment="1">
      <alignment horizontal="center"/>
    </xf>
    <xf numFmtId="178" fontId="5" fillId="5" borderId="56" xfId="0" applyNumberFormat="1" applyFont="1" applyFill="1" applyBorder="1" applyAlignment="1">
      <alignment horizontal="center"/>
    </xf>
    <xf numFmtId="178" fontId="5" fillId="6" borderId="58" xfId="0" applyNumberFormat="1" applyFont="1" applyFill="1" applyBorder="1" applyAlignment="1">
      <alignment horizontal="center"/>
    </xf>
    <xf numFmtId="178" fontId="5" fillId="7" borderId="55" xfId="0" applyNumberFormat="1" applyFont="1" applyFill="1" applyBorder="1" applyAlignment="1">
      <alignment horizontal="center"/>
    </xf>
    <xf numFmtId="178" fontId="5" fillId="8" borderId="58" xfId="0" applyNumberFormat="1" applyFont="1" applyFill="1" applyBorder="1" applyAlignment="1">
      <alignment horizontal="center" vertical="center"/>
    </xf>
    <xf numFmtId="178" fontId="5" fillId="8" borderId="58" xfId="0" applyNumberFormat="1" applyFont="1" applyFill="1" applyBorder="1" applyAlignment="1">
      <alignment horizontal="center"/>
    </xf>
    <xf numFmtId="178" fontId="5" fillId="8" borderId="59" xfId="0" applyNumberFormat="1" applyFont="1" applyFill="1" applyBorder="1" applyAlignment="1">
      <alignment horizontal="center"/>
    </xf>
    <xf numFmtId="178" fontId="5" fillId="6" borderId="60" xfId="0" applyNumberFormat="1" applyFont="1" applyFill="1" applyBorder="1" applyAlignment="1">
      <alignment horizontal="center"/>
    </xf>
    <xf numFmtId="178" fontId="5" fillId="8" borderId="37" xfId="0" applyNumberFormat="1" applyFont="1" applyFill="1" applyBorder="1" applyAlignment="1">
      <alignment horizontal="center" vertical="center"/>
    </xf>
    <xf numFmtId="178" fontId="5" fillId="8" borderId="63" xfId="0" applyNumberFormat="1" applyFont="1" applyFill="1" applyBorder="1" applyAlignment="1"/>
    <xf numFmtId="178" fontId="5" fillId="8" borderId="64" xfId="0" applyNumberFormat="1" applyFont="1" applyFill="1" applyBorder="1" applyAlignment="1"/>
    <xf numFmtId="178" fontId="5" fillId="4" borderId="55" xfId="0" applyNumberFormat="1" applyFont="1" applyFill="1" applyBorder="1" applyAlignment="1">
      <alignment horizontal="center"/>
    </xf>
    <xf numFmtId="178" fontId="5" fillId="0" borderId="13" xfId="0" applyNumberFormat="1" applyFont="1" applyFill="1" applyBorder="1" applyAlignment="1">
      <alignment horizontal="center"/>
    </xf>
    <xf numFmtId="178" fontId="5" fillId="5" borderId="55" xfId="0" applyNumberFormat="1" applyFont="1" applyFill="1" applyBorder="1" applyAlignment="1">
      <alignment horizontal="center"/>
    </xf>
    <xf numFmtId="178" fontId="5" fillId="6" borderId="68" xfId="0" applyNumberFormat="1" applyFont="1" applyFill="1" applyBorder="1" applyAlignment="1">
      <alignment horizontal="center"/>
    </xf>
    <xf numFmtId="178" fontId="5" fillId="12" borderId="13" xfId="0" applyNumberFormat="1" applyFont="1" applyFill="1" applyBorder="1" applyAlignment="1">
      <alignment horizontal="center"/>
    </xf>
    <xf numFmtId="178" fontId="5" fillId="13" borderId="13" xfId="0" applyNumberFormat="1" applyFont="1" applyFill="1" applyBorder="1" applyAlignment="1">
      <alignment horizontal="center"/>
    </xf>
    <xf numFmtId="178" fontId="5" fillId="0" borderId="70" xfId="0" applyNumberFormat="1" applyFont="1" applyBorder="1" applyAlignment="1"/>
    <xf numFmtId="178" fontId="5" fillId="0" borderId="45" xfId="0" applyNumberFormat="1" applyFont="1" applyBorder="1" applyAlignment="1"/>
    <xf numFmtId="178" fontId="5" fillId="9" borderId="45" xfId="0" applyNumberFormat="1" applyFont="1" applyFill="1" applyBorder="1" applyAlignment="1"/>
    <xf numFmtId="178" fontId="5" fillId="9" borderId="71" xfId="0" applyNumberFormat="1" applyFont="1" applyFill="1" applyBorder="1" applyAlignment="1"/>
    <xf numFmtId="178" fontId="12" fillId="0" borderId="0" xfId="0" applyNumberFormat="1" applyFont="1" applyAlignment="1"/>
    <xf numFmtId="179" fontId="9" fillId="0" borderId="0" xfId="0" applyNumberFormat="1" applyFont="1">
      <alignment vertical="center"/>
    </xf>
    <xf numFmtId="179" fontId="0" fillId="0" borderId="0" xfId="0" applyNumberFormat="1">
      <alignment vertical="center"/>
    </xf>
    <xf numFmtId="178" fontId="5" fillId="0" borderId="74" xfId="0" applyNumberFormat="1" applyFont="1" applyBorder="1" applyAlignment="1">
      <alignment horizontal="center"/>
    </xf>
    <xf numFmtId="179" fontId="5" fillId="0" borderId="67" xfId="0" applyNumberFormat="1" applyFont="1" applyBorder="1" applyAlignment="1"/>
    <xf numFmtId="0" fontId="3" fillId="0" borderId="16" xfId="0" applyFont="1" applyBorder="1">
      <alignment vertical="center"/>
    </xf>
    <xf numFmtId="179" fontId="0" fillId="0" borderId="18" xfId="0" applyNumberFormat="1" applyBorder="1">
      <alignment vertical="center"/>
    </xf>
    <xf numFmtId="0" fontId="3" fillId="0" borderId="23" xfId="0" applyFont="1" applyBorder="1">
      <alignment vertical="center"/>
    </xf>
    <xf numFmtId="180" fontId="0" fillId="0" borderId="24" xfId="0" applyNumberFormat="1" applyBorder="1">
      <alignment vertical="center"/>
    </xf>
    <xf numFmtId="0" fontId="5" fillId="0" borderId="11" xfId="0" applyNumberFormat="1" applyFont="1" applyBorder="1" applyAlignment="1"/>
    <xf numFmtId="0" fontId="5" fillId="0" borderId="3" xfId="0" applyNumberFormat="1" applyFont="1" applyBorder="1" applyAlignment="1"/>
    <xf numFmtId="0" fontId="5" fillId="0" borderId="3" xfId="0" applyNumberFormat="1" applyFont="1" applyFill="1" applyBorder="1" applyAlignment="1"/>
    <xf numFmtId="0" fontId="5" fillId="0" borderId="4" xfId="0" applyNumberFormat="1" applyFont="1" applyBorder="1" applyAlignment="1"/>
    <xf numFmtId="0" fontId="5" fillId="0" borderId="4" xfId="0" applyNumberFormat="1" applyFont="1" applyFill="1" applyBorder="1" applyAlignment="1"/>
    <xf numFmtId="0" fontId="5" fillId="0" borderId="43" xfId="0" applyNumberFormat="1" applyFont="1" applyBorder="1" applyAlignment="1"/>
    <xf numFmtId="181" fontId="5" fillId="0" borderId="39" xfId="0" applyNumberFormat="1" applyFont="1" applyBorder="1" applyAlignment="1"/>
    <xf numFmtId="181" fontId="5" fillId="0" borderId="39" xfId="0" applyNumberFormat="1" applyFont="1" applyFill="1" applyBorder="1" applyAlignment="1"/>
    <xf numFmtId="181" fontId="5" fillId="0" borderId="41" xfId="0" applyNumberFormat="1" applyFont="1" applyBorder="1" applyAlignment="1"/>
    <xf numFmtId="181" fontId="9" fillId="0" borderId="0" xfId="0" applyNumberFormat="1" applyFont="1">
      <alignment vertical="center"/>
    </xf>
    <xf numFmtId="181" fontId="5" fillId="0" borderId="3" xfId="0" applyNumberFormat="1" applyFont="1" applyBorder="1" applyAlignment="1"/>
    <xf numFmtId="181" fontId="5" fillId="0" borderId="3" xfId="0" applyNumberFormat="1" applyFont="1" applyFill="1" applyBorder="1" applyAlignment="1"/>
    <xf numFmtId="181" fontId="5" fillId="0" borderId="43" xfId="0" applyNumberFormat="1" applyFont="1" applyBorder="1" applyAlignment="1"/>
    <xf numFmtId="181" fontId="5" fillId="9" borderId="3" xfId="0" applyNumberFormat="1" applyFont="1" applyFill="1" applyBorder="1" applyAlignment="1"/>
    <xf numFmtId="181" fontId="5" fillId="9" borderId="43" xfId="0" applyNumberFormat="1" applyFont="1" applyFill="1" applyBorder="1" applyAlignment="1"/>
    <xf numFmtId="181" fontId="9" fillId="0" borderId="0" xfId="0" applyNumberFormat="1" applyFont="1" applyFill="1">
      <alignment vertical="center"/>
    </xf>
    <xf numFmtId="181" fontId="5" fillId="9" borderId="72" xfId="0" applyNumberFormat="1" applyFont="1" applyFill="1" applyBorder="1" applyAlignment="1"/>
    <xf numFmtId="181" fontId="5" fillId="9" borderId="73" xfId="0" applyNumberFormat="1" applyFont="1" applyFill="1" applyBorder="1" applyAlignment="1"/>
    <xf numFmtId="181" fontId="5" fillId="0" borderId="0" xfId="0" applyNumberFormat="1" applyFont="1" applyAlignment="1"/>
    <xf numFmtId="181" fontId="10" fillId="0" borderId="0" xfId="0" applyNumberFormat="1" applyFont="1">
      <alignment vertical="center"/>
    </xf>
    <xf numFmtId="181" fontId="4" fillId="0" borderId="0" xfId="0" applyNumberFormat="1" applyFont="1" applyAlignment="1"/>
    <xf numFmtId="181" fontId="5" fillId="0" borderId="25" xfId="0" applyNumberFormat="1" applyFont="1" applyBorder="1" applyAlignment="1"/>
    <xf numFmtId="181" fontId="5" fillId="0" borderId="11" xfId="0" applyNumberFormat="1" applyFont="1" applyBorder="1" applyAlignment="1"/>
    <xf numFmtId="181" fontId="5" fillId="0" borderId="4" xfId="0" applyNumberFormat="1" applyFont="1" applyBorder="1" applyAlignment="1"/>
    <xf numFmtId="179" fontId="5" fillId="13" borderId="3" xfId="0" applyNumberFormat="1" applyFont="1" applyFill="1" applyBorder="1" applyAlignment="1"/>
    <xf numFmtId="179" fontId="5" fillId="13" borderId="9" xfId="0" applyNumberFormat="1" applyFont="1" applyFill="1" applyBorder="1" applyAlignment="1"/>
    <xf numFmtId="181" fontId="6" fillId="4" borderId="11" xfId="0" applyNumberFormat="1" applyFont="1" applyFill="1" applyBorder="1" applyAlignment="1"/>
    <xf numFmtId="181" fontId="5" fillId="4" borderId="3" xfId="0" applyNumberFormat="1" applyFont="1" applyFill="1" applyBorder="1" applyAlignment="1"/>
    <xf numFmtId="181" fontId="5" fillId="4" borderId="43" xfId="0" applyNumberFormat="1" applyFont="1" applyFill="1" applyBorder="1" applyAlignment="1"/>
    <xf numFmtId="181" fontId="5" fillId="4" borderId="11" xfId="0" applyNumberFormat="1" applyFont="1" applyFill="1" applyBorder="1" applyAlignment="1"/>
    <xf numFmtId="181" fontId="5" fillId="4" borderId="9" xfId="0" applyNumberFormat="1" applyFont="1" applyFill="1" applyBorder="1" applyAlignment="1"/>
    <xf numFmtId="181" fontId="5" fillId="4" borderId="1" xfId="0" applyNumberFormat="1" applyFont="1" applyFill="1" applyBorder="1" applyAlignment="1"/>
    <xf numFmtId="181" fontId="5" fillId="4" borderId="46" xfId="0" applyNumberFormat="1" applyFont="1" applyFill="1" applyBorder="1" applyAlignment="1"/>
    <xf numFmtId="181" fontId="5" fillId="12" borderId="65" xfId="0" applyNumberFormat="1" applyFont="1" applyFill="1" applyBorder="1" applyAlignment="1"/>
    <xf numFmtId="181" fontId="5" fillId="12" borderId="66" xfId="0" applyNumberFormat="1" applyFont="1" applyFill="1" applyBorder="1" applyAlignment="1"/>
    <xf numFmtId="181" fontId="5" fillId="12" borderId="18" xfId="0" applyNumberFormat="1" applyFont="1" applyFill="1" applyBorder="1" applyAlignment="1"/>
    <xf numFmtId="181" fontId="5" fillId="5" borderId="8" xfId="0" applyNumberFormat="1" applyFont="1" applyFill="1" applyBorder="1" applyAlignment="1"/>
    <xf numFmtId="181" fontId="5" fillId="5" borderId="44" xfId="0" applyNumberFormat="1" applyFont="1" applyFill="1" applyBorder="1" applyAlignment="1"/>
    <xf numFmtId="181" fontId="5" fillId="5" borderId="3" xfId="0" applyNumberFormat="1" applyFont="1" applyFill="1" applyBorder="1" applyAlignment="1"/>
    <xf numFmtId="181" fontId="5" fillId="5" borderId="43" xfId="0" applyNumberFormat="1" applyFont="1" applyFill="1" applyBorder="1" applyAlignment="1"/>
    <xf numFmtId="181" fontId="5" fillId="5" borderId="4" xfId="0" applyNumberFormat="1" applyFont="1" applyFill="1" applyBorder="1" applyAlignment="1"/>
    <xf numFmtId="181" fontId="5" fillId="5" borderId="10" xfId="0" applyNumberFormat="1" applyFont="1" applyFill="1" applyBorder="1" applyAlignment="1"/>
    <xf numFmtId="181" fontId="5" fillId="13" borderId="65" xfId="0" applyNumberFormat="1" applyFont="1" applyFill="1" applyBorder="1" applyAlignment="1"/>
    <xf numFmtId="181" fontId="5" fillId="13" borderId="67" xfId="0" applyNumberFormat="1" applyFont="1" applyFill="1" applyBorder="1" applyAlignment="1"/>
    <xf numFmtId="181" fontId="5" fillId="0" borderId="65" xfId="0" applyNumberFormat="1" applyFont="1" applyFill="1" applyBorder="1" applyAlignment="1"/>
    <xf numFmtId="181" fontId="5" fillId="0" borderId="66" xfId="0" applyNumberFormat="1" applyFont="1" applyFill="1" applyBorder="1" applyAlignment="1"/>
    <xf numFmtId="181" fontId="5" fillId="0" borderId="67" xfId="0" applyNumberFormat="1" applyFont="1" applyFill="1" applyBorder="1" applyAlignment="1"/>
    <xf numFmtId="181" fontId="5" fillId="6" borderId="28" xfId="0" applyNumberFormat="1" applyFont="1" applyFill="1" applyBorder="1" applyAlignment="1"/>
    <xf numFmtId="181" fontId="5" fillId="6" borderId="15" xfId="0" applyNumberFormat="1" applyFont="1" applyFill="1" applyBorder="1" applyAlignment="1"/>
    <xf numFmtId="181" fontId="5" fillId="6" borderId="69" xfId="0" applyNumberFormat="1" applyFont="1" applyFill="1" applyBorder="1" applyAlignment="1"/>
    <xf numFmtId="181" fontId="5" fillId="6" borderId="19" xfId="0" applyNumberFormat="1" applyFont="1" applyFill="1" applyBorder="1" applyAlignment="1"/>
    <xf numFmtId="181" fontId="5" fillId="6" borderId="12" xfId="0" applyNumberFormat="1" applyFont="1" applyFill="1" applyBorder="1" applyAlignment="1"/>
    <xf numFmtId="181" fontId="5" fillId="6" borderId="35" xfId="0" applyNumberFormat="1" applyFont="1" applyFill="1" applyBorder="1" applyAlignment="1"/>
    <xf numFmtId="181" fontId="5" fillId="7" borderId="5" xfId="0" applyNumberFormat="1" applyFont="1" applyFill="1" applyBorder="1" applyAlignment="1"/>
    <xf numFmtId="181" fontId="5" fillId="7" borderId="10" xfId="0" applyNumberFormat="1" applyFont="1" applyFill="1" applyBorder="1" applyAlignment="1"/>
    <xf numFmtId="181" fontId="5" fillId="7" borderId="48" xfId="0" applyNumberFormat="1" applyFont="1" applyFill="1" applyBorder="1" applyAlignment="1"/>
    <xf numFmtId="181" fontId="5" fillId="6" borderId="61" xfId="0" applyNumberFormat="1" applyFont="1" applyFill="1" applyBorder="1" applyAlignment="1"/>
    <xf numFmtId="181" fontId="5" fillId="6" borderId="14" xfId="0" applyNumberFormat="1" applyFont="1" applyFill="1" applyBorder="1" applyAlignment="1"/>
    <xf numFmtId="181" fontId="5" fillId="6" borderId="62" xfId="0" applyNumberFormat="1" applyFont="1" applyFill="1" applyBorder="1" applyAlignment="1"/>
    <xf numFmtId="178" fontId="5" fillId="0" borderId="19" xfId="0" applyNumberFormat="1" applyFont="1" applyBorder="1" applyAlignment="1"/>
    <xf numFmtId="178" fontId="5" fillId="0" borderId="69" xfId="0" applyNumberFormat="1" applyFont="1" applyBorder="1" applyAlignment="1"/>
    <xf numFmtId="181" fontId="6" fillId="5" borderId="3" xfId="0" applyNumberFormat="1" applyFont="1" applyFill="1" applyBorder="1" applyAlignment="1"/>
    <xf numFmtId="181" fontId="6" fillId="4" borderId="3" xfId="0" applyNumberFormat="1" applyFont="1" applyFill="1" applyBorder="1" applyAlignment="1"/>
    <xf numFmtId="181" fontId="6" fillId="4" borderId="4" xfId="0" applyNumberFormat="1" applyFont="1" applyFill="1" applyBorder="1" applyAlignment="1"/>
    <xf numFmtId="0" fontId="3" fillId="15" borderId="16" xfId="0" applyFont="1" applyFill="1" applyBorder="1">
      <alignment vertical="center"/>
    </xf>
    <xf numFmtId="0" fontId="3" fillId="15" borderId="17" xfId="0" applyFont="1" applyFill="1" applyBorder="1" applyAlignment="1">
      <alignment horizontal="center" vertical="center"/>
    </xf>
    <xf numFmtId="0" fontId="3" fillId="15" borderId="18" xfId="0" applyFont="1" applyFill="1" applyBorder="1" applyAlignment="1">
      <alignment horizontal="center" vertical="center"/>
    </xf>
    <xf numFmtId="0" fontId="3" fillId="15" borderId="38" xfId="0" applyFont="1" applyFill="1" applyBorder="1">
      <alignment vertical="center"/>
    </xf>
    <xf numFmtId="0" fontId="3" fillId="15" borderId="36" xfId="0" applyFont="1" applyFill="1" applyBorder="1">
      <alignment vertical="center"/>
    </xf>
    <xf numFmtId="0" fontId="3" fillId="14" borderId="36" xfId="0" applyFont="1" applyFill="1" applyBorder="1">
      <alignment vertical="center"/>
    </xf>
    <xf numFmtId="0" fontId="3" fillId="14" borderId="50" xfId="0" applyFont="1" applyFill="1" applyBorder="1">
      <alignment vertical="center"/>
    </xf>
    <xf numFmtId="0" fontId="3" fillId="0" borderId="14" xfId="0" applyFont="1" applyFill="1" applyBorder="1" applyAlignment="1">
      <alignment horizontal="center" vertical="center"/>
    </xf>
    <xf numFmtId="0" fontId="3" fillId="15" borderId="76" xfId="0" applyFont="1" applyFill="1" applyBorder="1">
      <alignment vertical="center"/>
    </xf>
    <xf numFmtId="0" fontId="3" fillId="14" borderId="38" xfId="0" applyFont="1" applyFill="1" applyBorder="1">
      <alignment vertical="center"/>
    </xf>
    <xf numFmtId="0" fontId="13" fillId="14" borderId="0" xfId="5" applyFill="1" applyBorder="1">
      <alignment vertical="center"/>
    </xf>
    <xf numFmtId="0" fontId="0" fillId="0" borderId="32" xfId="0" applyFill="1" applyBorder="1">
      <alignment vertical="center"/>
    </xf>
    <xf numFmtId="0" fontId="3" fillId="0" borderId="33" xfId="0" applyFont="1" applyFill="1" applyBorder="1" applyAlignment="1">
      <alignment horizontal="center" vertical="center"/>
    </xf>
    <xf numFmtId="0" fontId="0" fillId="0" borderId="12" xfId="0" applyFill="1" applyBorder="1">
      <alignment vertical="center"/>
    </xf>
    <xf numFmtId="0" fontId="3" fillId="0" borderId="35" xfId="0" applyFont="1" applyFill="1" applyBorder="1" applyAlignment="1">
      <alignment horizontal="center" vertical="center"/>
    </xf>
    <xf numFmtId="0" fontId="3" fillId="0" borderId="12" xfId="0" applyFont="1" applyFill="1" applyBorder="1">
      <alignment vertical="center"/>
    </xf>
    <xf numFmtId="0" fontId="0" fillId="0" borderId="35" xfId="0" applyFill="1" applyBorder="1">
      <alignment vertical="center"/>
    </xf>
    <xf numFmtId="0" fontId="0" fillId="0" borderId="14" xfId="0" applyFill="1" applyBorder="1">
      <alignment vertical="center"/>
    </xf>
    <xf numFmtId="0" fontId="0" fillId="0" borderId="62" xfId="0" applyFill="1" applyBorder="1">
      <alignment vertical="center"/>
    </xf>
    <xf numFmtId="0" fontId="0" fillId="0" borderId="33" xfId="0" applyFill="1" applyBorder="1">
      <alignment vertical="center"/>
    </xf>
    <xf numFmtId="0" fontId="0" fillId="0" borderId="26" xfId="0" applyFill="1" applyBorder="1">
      <alignment vertical="center"/>
    </xf>
    <xf numFmtId="0" fontId="0" fillId="0" borderId="75" xfId="0" applyFill="1" applyBorder="1">
      <alignment vertical="center"/>
    </xf>
    <xf numFmtId="178" fontId="5" fillId="2" borderId="7" xfId="0" applyNumberFormat="1" applyFont="1" applyFill="1" applyBorder="1" applyAlignment="1">
      <alignment horizontal="center"/>
    </xf>
    <xf numFmtId="181" fontId="5" fillId="4" borderId="2" xfId="0" applyNumberFormat="1" applyFont="1" applyFill="1" applyBorder="1" applyAlignment="1"/>
    <xf numFmtId="181" fontId="5" fillId="12" borderId="77" xfId="0" applyNumberFormat="1" applyFont="1" applyFill="1" applyBorder="1" applyAlignment="1"/>
    <xf numFmtId="181" fontId="5" fillId="5" borderId="7" xfId="0" applyNumberFormat="1" applyFont="1" applyFill="1" applyBorder="1" applyAlignment="1"/>
    <xf numFmtId="181" fontId="5" fillId="5" borderId="11" xfId="0" applyNumberFormat="1" applyFont="1" applyFill="1" applyBorder="1" applyAlignment="1"/>
    <xf numFmtId="181" fontId="5" fillId="5" borderId="5" xfId="0" applyNumberFormat="1" applyFont="1" applyFill="1" applyBorder="1" applyAlignment="1"/>
    <xf numFmtId="181" fontId="5" fillId="13" borderId="77" xfId="0" applyNumberFormat="1" applyFont="1" applyFill="1" applyBorder="1" applyAlignment="1"/>
    <xf numFmtId="181" fontId="5" fillId="0" borderId="77" xfId="0" applyNumberFormat="1" applyFont="1" applyFill="1" applyBorder="1" applyAlignment="1"/>
    <xf numFmtId="178" fontId="5" fillId="2" borderId="70" xfId="0" applyNumberFormat="1" applyFont="1" applyFill="1" applyBorder="1" applyAlignment="1">
      <alignment horizontal="center"/>
    </xf>
    <xf numFmtId="178" fontId="6" fillId="2" borderId="45" xfId="0" applyNumberFormat="1" applyFont="1" applyFill="1" applyBorder="1" applyAlignment="1">
      <alignment horizontal="center"/>
    </xf>
    <xf numFmtId="178" fontId="6" fillId="2" borderId="47" xfId="0" applyNumberFormat="1" applyFont="1" applyFill="1" applyBorder="1" applyAlignment="1">
      <alignment horizontal="center"/>
    </xf>
    <xf numFmtId="0" fontId="6" fillId="0" borderId="45" xfId="0" applyNumberFormat="1" applyFont="1" applyBorder="1" applyAlignment="1"/>
    <xf numFmtId="181" fontId="6" fillId="4" borderId="45" xfId="0" applyNumberFormat="1" applyFont="1" applyFill="1" applyBorder="1" applyAlignment="1"/>
    <xf numFmtId="181" fontId="5" fillId="4" borderId="45" xfId="0" applyNumberFormat="1" applyFont="1" applyFill="1" applyBorder="1" applyAlignment="1"/>
    <xf numFmtId="181" fontId="6" fillId="4" borderId="43" xfId="0" applyNumberFormat="1" applyFont="1" applyFill="1" applyBorder="1" applyAlignment="1"/>
    <xf numFmtId="181" fontId="6" fillId="4" borderId="78" xfId="0" applyNumberFormat="1" applyFont="1" applyFill="1" applyBorder="1" applyAlignment="1"/>
    <xf numFmtId="181" fontId="5" fillId="12" borderId="23" xfId="0" applyNumberFormat="1" applyFont="1" applyFill="1" applyBorder="1" applyAlignment="1"/>
    <xf numFmtId="181" fontId="5" fillId="12" borderId="67" xfId="0" applyNumberFormat="1" applyFont="1" applyFill="1" applyBorder="1" applyAlignment="1"/>
    <xf numFmtId="181" fontId="6" fillId="5" borderId="45" xfId="0" applyNumberFormat="1" applyFont="1" applyFill="1" applyBorder="1" applyAlignment="1"/>
    <xf numFmtId="181" fontId="5" fillId="13" borderId="23" xfId="0" applyNumberFormat="1" applyFont="1" applyFill="1" applyBorder="1" applyAlignment="1"/>
    <xf numFmtId="181" fontId="5" fillId="0" borderId="23" xfId="0" applyNumberFormat="1" applyFont="1" applyFill="1" applyBorder="1" applyAlignment="1"/>
    <xf numFmtId="181" fontId="5" fillId="6" borderId="34" xfId="0" applyNumberFormat="1" applyFont="1" applyFill="1" applyBorder="1" applyAlignment="1"/>
    <xf numFmtId="181" fontId="5" fillId="6" borderId="36" xfId="0" applyNumberFormat="1" applyFont="1" applyFill="1" applyBorder="1" applyAlignment="1"/>
    <xf numFmtId="181" fontId="5" fillId="6" borderId="50" xfId="0" applyNumberFormat="1" applyFont="1" applyFill="1" applyBorder="1" applyAlignment="1"/>
    <xf numFmtId="181" fontId="5" fillId="6" borderId="26" xfId="0" applyNumberFormat="1" applyFont="1" applyFill="1" applyBorder="1" applyAlignment="1"/>
    <xf numFmtId="181" fontId="5" fillId="6" borderId="75" xfId="0" applyNumberFormat="1" applyFont="1" applyFill="1" applyBorder="1" applyAlignment="1"/>
    <xf numFmtId="181" fontId="6" fillId="5" borderId="70" xfId="0" applyNumberFormat="1" applyFont="1" applyFill="1" applyBorder="1" applyAlignment="1"/>
    <xf numFmtId="181" fontId="5" fillId="5" borderId="39" xfId="0" applyNumberFormat="1" applyFont="1" applyFill="1" applyBorder="1" applyAlignment="1"/>
    <xf numFmtId="181" fontId="5" fillId="5" borderId="41" xfId="0" applyNumberFormat="1" applyFont="1" applyFill="1" applyBorder="1" applyAlignment="1"/>
    <xf numFmtId="181" fontId="6" fillId="5" borderId="79" xfId="0" applyNumberFormat="1" applyFont="1" applyFill="1" applyBorder="1" applyAlignment="1"/>
    <xf numFmtId="181" fontId="5" fillId="5" borderId="80" xfId="0" applyNumberFormat="1" applyFont="1" applyFill="1" applyBorder="1" applyAlignment="1"/>
    <xf numFmtId="181" fontId="5" fillId="5" borderId="81" xfId="0" applyNumberFormat="1" applyFont="1" applyFill="1" applyBorder="1" applyAlignment="1"/>
    <xf numFmtId="0" fontId="13" fillId="0" borderId="0" xfId="5">
      <alignment vertical="center"/>
    </xf>
    <xf numFmtId="0" fontId="15" fillId="0" borderId="0" xfId="5" applyFont="1">
      <alignment vertical="center"/>
    </xf>
    <xf numFmtId="0" fontId="0" fillId="8" borderId="12" xfId="0" applyFill="1" applyBorder="1">
      <alignment vertical="center"/>
    </xf>
    <xf numFmtId="0" fontId="14" fillId="0" borderId="0" xfId="5" applyFont="1" applyFill="1">
      <alignment vertical="center"/>
    </xf>
    <xf numFmtId="0" fontId="7" fillId="0" borderId="0" xfId="0" applyFont="1">
      <alignment vertical="center"/>
    </xf>
    <xf numFmtId="0" fontId="17" fillId="0" borderId="0" xfId="0" applyFont="1">
      <alignment vertical="center"/>
    </xf>
    <xf numFmtId="0" fontId="3" fillId="16" borderId="23" xfId="0" applyFont="1" applyFill="1" applyBorder="1">
      <alignment vertical="center"/>
    </xf>
    <xf numFmtId="180" fontId="0" fillId="16" borderId="24" xfId="0" applyNumberFormat="1" applyFill="1" applyBorder="1">
      <alignment vertical="center"/>
    </xf>
    <xf numFmtId="181" fontId="5" fillId="0" borderId="12" xfId="0" applyNumberFormat="1" applyFont="1" applyBorder="1" applyAlignment="1"/>
    <xf numFmtId="181" fontId="6" fillId="7" borderId="42" xfId="0" applyNumberFormat="1" applyFont="1" applyFill="1" applyBorder="1" applyAlignment="1"/>
    <xf numFmtId="181" fontId="6" fillId="0" borderId="3" xfId="0" applyNumberFormat="1" applyFont="1" applyBorder="1" applyAlignment="1"/>
    <xf numFmtId="178" fontId="5" fillId="0" borderId="23" xfId="0" applyNumberFormat="1" applyFont="1" applyBorder="1" applyAlignment="1">
      <alignment horizontal="center" vertical="center"/>
    </xf>
    <xf numFmtId="178" fontId="5" fillId="0" borderId="24" xfId="0" applyNumberFormat="1" applyFont="1" applyBorder="1" applyAlignment="1">
      <alignment horizontal="center" vertical="center"/>
    </xf>
  </cellXfs>
  <cellStyles count="6">
    <cellStyle name="Heading" xfId="1" xr:uid="{00000000-0005-0000-0000-000000000000}"/>
    <cellStyle name="Heading1" xfId="2" xr:uid="{00000000-0005-0000-0000-000001000000}"/>
    <cellStyle name="Result" xfId="3" xr:uid="{00000000-0005-0000-0000-000002000000}"/>
    <cellStyle name="Result2" xfId="4" xr:uid="{00000000-0005-0000-0000-000003000000}"/>
    <cellStyle name="ハイパーリンク" xfId="5" builtinId="8"/>
    <cellStyle name="標準" xfId="0" builtinId="0" customBuiltin="1"/>
  </cellStyles>
  <dxfs count="0"/>
  <tableStyles count="0" defaultTableStyle="TableStyleMedium2" defaultPivotStyle="PivotStyleLight16"/>
  <colors>
    <mruColors>
      <color rgb="FFFF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300" b="0" i="0" u="none" strike="noStrike" kern="1200" baseline="0">
                <a:solidFill>
                  <a:srgbClr val="000000"/>
                </a:solidFill>
                <a:latin typeface="Calibri"/>
              </a:defRPr>
            </a:pPr>
            <a:r>
              <a:rPr lang="ja-JP" altLang="en-US" sz="1300" b="0" i="0" u="none" strike="noStrike" kern="1200" cap="none" spc="0" baseline="0">
                <a:solidFill>
                  <a:srgbClr val="000000"/>
                </a:solidFill>
                <a:uFillTx/>
                <a:latin typeface="Calibri"/>
              </a:rPr>
              <a:t>資産残高推移</a:t>
            </a:r>
          </a:p>
        </c:rich>
      </c:tx>
      <c:overlay val="0"/>
      <c:spPr>
        <a:noFill/>
        <a:ln>
          <a:noFill/>
        </a:ln>
      </c:spPr>
    </c:title>
    <c:autoTitleDeleted val="0"/>
    <c:plotArea>
      <c:layout/>
      <c:lineChart>
        <c:grouping val="standard"/>
        <c:varyColors val="0"/>
        <c:ser>
          <c:idx val="0"/>
          <c:order val="0"/>
          <c:tx>
            <c:strRef>
              <c:f>年間収支グラフ!$B$4</c:f>
              <c:strCache>
                <c:ptCount val="1"/>
                <c:pt idx="0">
                  <c:v>支出計</c:v>
                </c:pt>
              </c:strCache>
            </c:strRef>
          </c:tx>
          <c:spPr>
            <a:ln w="28803" cap="rnd">
              <a:solidFill>
                <a:srgbClr val="004586"/>
              </a:solidFill>
              <a:prstDash val="solid"/>
              <a:round/>
            </a:ln>
          </c:spPr>
          <c:marker>
            <c:symbol val="none"/>
          </c:marker>
          <c:cat>
            <c:numRef>
              <c:f>年間収支グラフ!$C$3:$AV$3</c:f>
              <c:numCache>
                <c:formatCode>#,##0;[Red]"-"#,##0</c:formatCode>
                <c:ptCount val="46"/>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pt idx="35">
                  <c:v>65</c:v>
                </c:pt>
                <c:pt idx="36">
                  <c:v>66</c:v>
                </c:pt>
                <c:pt idx="37">
                  <c:v>67</c:v>
                </c:pt>
                <c:pt idx="38">
                  <c:v>68</c:v>
                </c:pt>
                <c:pt idx="39">
                  <c:v>69</c:v>
                </c:pt>
                <c:pt idx="40">
                  <c:v>70</c:v>
                </c:pt>
                <c:pt idx="41">
                  <c:v>71</c:v>
                </c:pt>
                <c:pt idx="42">
                  <c:v>72</c:v>
                </c:pt>
                <c:pt idx="43">
                  <c:v>73</c:v>
                </c:pt>
                <c:pt idx="44">
                  <c:v>74</c:v>
                </c:pt>
                <c:pt idx="45">
                  <c:v>75</c:v>
                </c:pt>
              </c:numCache>
            </c:numRef>
          </c:cat>
          <c:val>
            <c:numRef>
              <c:f>年間収支グラフ!$C$4:$AV$4</c:f>
              <c:numCache>
                <c:formatCode>#,##0;[Red]"-"#,##0</c:formatCode>
                <c:ptCount val="46"/>
                <c:pt idx="0">
                  <c:v>459.8</c:v>
                </c:pt>
                <c:pt idx="1">
                  <c:v>459.8</c:v>
                </c:pt>
                <c:pt idx="2">
                  <c:v>459.8</c:v>
                </c:pt>
                <c:pt idx="3">
                  <c:v>492</c:v>
                </c:pt>
                <c:pt idx="4">
                  <c:v>492</c:v>
                </c:pt>
                <c:pt idx="5">
                  <c:v>492</c:v>
                </c:pt>
                <c:pt idx="6">
                  <c:v>476</c:v>
                </c:pt>
                <c:pt idx="7">
                  <c:v>476</c:v>
                </c:pt>
                <c:pt idx="8">
                  <c:v>476</c:v>
                </c:pt>
                <c:pt idx="9">
                  <c:v>491.7</c:v>
                </c:pt>
                <c:pt idx="10">
                  <c:v>491.7</c:v>
                </c:pt>
                <c:pt idx="11">
                  <c:v>491.7</c:v>
                </c:pt>
                <c:pt idx="12">
                  <c:v>488.90000000000003</c:v>
                </c:pt>
                <c:pt idx="13">
                  <c:v>488.90000000000003</c:v>
                </c:pt>
                <c:pt idx="14">
                  <c:v>488.90000000000003</c:v>
                </c:pt>
                <c:pt idx="15">
                  <c:v>616.80000000000007</c:v>
                </c:pt>
                <c:pt idx="16">
                  <c:v>616.80000000000007</c:v>
                </c:pt>
                <c:pt idx="17">
                  <c:v>616.80000000000007</c:v>
                </c:pt>
                <c:pt idx="18">
                  <c:v>731.80000000000007</c:v>
                </c:pt>
                <c:pt idx="19">
                  <c:v>571.70000000000005</c:v>
                </c:pt>
                <c:pt idx="20">
                  <c:v>571.70000000000005</c:v>
                </c:pt>
                <c:pt idx="21">
                  <c:v>571.70000000000005</c:v>
                </c:pt>
                <c:pt idx="22">
                  <c:v>411.6</c:v>
                </c:pt>
                <c:pt idx="23">
                  <c:v>411.6</c:v>
                </c:pt>
                <c:pt idx="24">
                  <c:v>411.6</c:v>
                </c:pt>
                <c:pt idx="25">
                  <c:v>411.6</c:v>
                </c:pt>
                <c:pt idx="26">
                  <c:v>411.6</c:v>
                </c:pt>
                <c:pt idx="27">
                  <c:v>411.6</c:v>
                </c:pt>
                <c:pt idx="28">
                  <c:v>411.6</c:v>
                </c:pt>
                <c:pt idx="29">
                  <c:v>411.6</c:v>
                </c:pt>
                <c:pt idx="30">
                  <c:v>411.6</c:v>
                </c:pt>
                <c:pt idx="31">
                  <c:v>411.6</c:v>
                </c:pt>
                <c:pt idx="32">
                  <c:v>411.6</c:v>
                </c:pt>
                <c:pt idx="33">
                  <c:v>411.6</c:v>
                </c:pt>
                <c:pt idx="34">
                  <c:v>411.6</c:v>
                </c:pt>
                <c:pt idx="35">
                  <c:v>411.6</c:v>
                </c:pt>
                <c:pt idx="36">
                  <c:v>252</c:v>
                </c:pt>
                <c:pt idx="37">
                  <c:v>252</c:v>
                </c:pt>
                <c:pt idx="38">
                  <c:v>216</c:v>
                </c:pt>
                <c:pt idx="39">
                  <c:v>216</c:v>
                </c:pt>
                <c:pt idx="40">
                  <c:v>216</c:v>
                </c:pt>
                <c:pt idx="41">
                  <c:v>216</c:v>
                </c:pt>
                <c:pt idx="42">
                  <c:v>216</c:v>
                </c:pt>
                <c:pt idx="43">
                  <c:v>216</c:v>
                </c:pt>
                <c:pt idx="44">
                  <c:v>216</c:v>
                </c:pt>
                <c:pt idx="45">
                  <c:v>216</c:v>
                </c:pt>
              </c:numCache>
            </c:numRef>
          </c:val>
          <c:smooth val="0"/>
          <c:extLst>
            <c:ext xmlns:c16="http://schemas.microsoft.com/office/drawing/2014/chart" uri="{C3380CC4-5D6E-409C-BE32-E72D297353CC}">
              <c16:uniqueId val="{00000000-2576-614B-AA14-2C1639620085}"/>
            </c:ext>
          </c:extLst>
        </c:ser>
        <c:ser>
          <c:idx val="1"/>
          <c:order val="1"/>
          <c:tx>
            <c:strRef>
              <c:f>年間収支グラフ!$B$5</c:f>
              <c:strCache>
                <c:ptCount val="1"/>
                <c:pt idx="0">
                  <c:v>収入計</c:v>
                </c:pt>
              </c:strCache>
            </c:strRef>
          </c:tx>
          <c:spPr>
            <a:ln w="28803" cap="rnd">
              <a:solidFill>
                <a:srgbClr val="FF420E"/>
              </a:solidFill>
              <a:prstDash val="solid"/>
              <a:round/>
            </a:ln>
          </c:spPr>
          <c:marker>
            <c:symbol val="none"/>
          </c:marker>
          <c:cat>
            <c:numRef>
              <c:f>年間収支グラフ!$C$3:$AV$3</c:f>
              <c:numCache>
                <c:formatCode>#,##0;[Red]"-"#,##0</c:formatCode>
                <c:ptCount val="46"/>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pt idx="35">
                  <c:v>65</c:v>
                </c:pt>
                <c:pt idx="36">
                  <c:v>66</c:v>
                </c:pt>
                <c:pt idx="37">
                  <c:v>67</c:v>
                </c:pt>
                <c:pt idx="38">
                  <c:v>68</c:v>
                </c:pt>
                <c:pt idx="39">
                  <c:v>69</c:v>
                </c:pt>
                <c:pt idx="40">
                  <c:v>70</c:v>
                </c:pt>
                <c:pt idx="41">
                  <c:v>71</c:v>
                </c:pt>
                <c:pt idx="42">
                  <c:v>72</c:v>
                </c:pt>
                <c:pt idx="43">
                  <c:v>73</c:v>
                </c:pt>
                <c:pt idx="44">
                  <c:v>74</c:v>
                </c:pt>
                <c:pt idx="45">
                  <c:v>75</c:v>
                </c:pt>
              </c:numCache>
            </c:numRef>
          </c:cat>
          <c:val>
            <c:numRef>
              <c:f>年間収支グラフ!$C$5:$AV$5</c:f>
              <c:numCache>
                <c:formatCode>#,##0;[Red]"-"#,##0</c:formatCode>
                <c:ptCount val="46"/>
                <c:pt idx="0">
                  <c:v>460</c:v>
                </c:pt>
                <c:pt idx="1">
                  <c:v>467.2</c:v>
                </c:pt>
                <c:pt idx="2">
                  <c:v>474.54399999999998</c:v>
                </c:pt>
                <c:pt idx="3">
                  <c:v>482.03487999999999</c:v>
                </c:pt>
                <c:pt idx="4">
                  <c:v>489.6755776</c:v>
                </c:pt>
                <c:pt idx="5">
                  <c:v>497.46908915199998</c:v>
                </c:pt>
                <c:pt idx="6">
                  <c:v>505.41847093503998</c:v>
                </c:pt>
                <c:pt idx="7">
                  <c:v>513.52684035374079</c:v>
                </c:pt>
                <c:pt idx="8">
                  <c:v>521.79737716081559</c:v>
                </c:pt>
                <c:pt idx="9">
                  <c:v>530.23332470403193</c:v>
                </c:pt>
                <c:pt idx="10">
                  <c:v>539.8379911981126</c:v>
                </c:pt>
                <c:pt idx="11">
                  <c:v>548.61475102207487</c:v>
                </c:pt>
                <c:pt idx="12">
                  <c:v>557.56704604251649</c:v>
                </c:pt>
                <c:pt idx="13">
                  <c:v>566.69838696336683</c:v>
                </c:pt>
                <c:pt idx="14">
                  <c:v>576.01235470263418</c:v>
                </c:pt>
                <c:pt idx="15">
                  <c:v>585.51260179668679</c:v>
                </c:pt>
                <c:pt idx="16">
                  <c:v>595.20285383262058</c:v>
                </c:pt>
                <c:pt idx="17">
                  <c:v>605.086910909273</c:v>
                </c:pt>
                <c:pt idx="18">
                  <c:v>615.16864912745837</c:v>
                </c:pt>
                <c:pt idx="19">
                  <c:v>625.45202211000753</c:v>
                </c:pt>
                <c:pt idx="20">
                  <c:v>635.94106255220765</c:v>
                </c:pt>
                <c:pt idx="21">
                  <c:v>646.63988380325179</c:v>
                </c:pt>
                <c:pt idx="22">
                  <c:v>657.55268147931679</c:v>
                </c:pt>
                <c:pt idx="23">
                  <c:v>668.68373510890308</c:v>
                </c:pt>
                <c:pt idx="24">
                  <c:v>680.03740981108115</c:v>
                </c:pt>
                <c:pt idx="25">
                  <c:v>691.61815800730278</c:v>
                </c:pt>
                <c:pt idx="26">
                  <c:v>703.43052116744889</c:v>
                </c:pt>
                <c:pt idx="27">
                  <c:v>715.47913159079792</c:v>
                </c:pt>
                <c:pt idx="28">
                  <c:v>727.76871422261388</c:v>
                </c:pt>
                <c:pt idx="29">
                  <c:v>740.30408850706613</c:v>
                </c:pt>
                <c:pt idx="30">
                  <c:v>753.09017027720745</c:v>
                </c:pt>
                <c:pt idx="31">
                  <c:v>653.09017027720745</c:v>
                </c:pt>
                <c:pt idx="32">
                  <c:v>653.09017027720745</c:v>
                </c:pt>
                <c:pt idx="33">
                  <c:v>653.09017027720745</c:v>
                </c:pt>
                <c:pt idx="34">
                  <c:v>653.09017027720745</c:v>
                </c:pt>
                <c:pt idx="35">
                  <c:v>181</c:v>
                </c:pt>
                <c:pt idx="36">
                  <c:v>181</c:v>
                </c:pt>
                <c:pt idx="37">
                  <c:v>217</c:v>
                </c:pt>
                <c:pt idx="38">
                  <c:v>217</c:v>
                </c:pt>
                <c:pt idx="39">
                  <c:v>217</c:v>
                </c:pt>
                <c:pt idx="40">
                  <c:v>217</c:v>
                </c:pt>
                <c:pt idx="41">
                  <c:v>217</c:v>
                </c:pt>
                <c:pt idx="42">
                  <c:v>217</c:v>
                </c:pt>
                <c:pt idx="43">
                  <c:v>217</c:v>
                </c:pt>
                <c:pt idx="44">
                  <c:v>217</c:v>
                </c:pt>
                <c:pt idx="45">
                  <c:v>217</c:v>
                </c:pt>
              </c:numCache>
            </c:numRef>
          </c:val>
          <c:smooth val="0"/>
          <c:extLst>
            <c:ext xmlns:c16="http://schemas.microsoft.com/office/drawing/2014/chart" uri="{C3380CC4-5D6E-409C-BE32-E72D297353CC}">
              <c16:uniqueId val="{00000001-2576-614B-AA14-2C1639620085}"/>
            </c:ext>
          </c:extLst>
        </c:ser>
        <c:ser>
          <c:idx val="2"/>
          <c:order val="2"/>
          <c:tx>
            <c:strRef>
              <c:f>年間収支グラフ!$B$6</c:f>
              <c:strCache>
                <c:ptCount val="1"/>
                <c:pt idx="0">
                  <c:v>年間収支</c:v>
                </c:pt>
              </c:strCache>
            </c:strRef>
          </c:tx>
          <c:spPr>
            <a:ln w="28803" cap="rnd">
              <a:solidFill>
                <a:srgbClr val="FFD320"/>
              </a:solidFill>
              <a:prstDash val="solid"/>
              <a:round/>
            </a:ln>
          </c:spPr>
          <c:marker>
            <c:symbol val="none"/>
          </c:marker>
          <c:cat>
            <c:numRef>
              <c:f>年間収支グラフ!$C$3:$AV$3</c:f>
              <c:numCache>
                <c:formatCode>#,##0;[Red]"-"#,##0</c:formatCode>
                <c:ptCount val="46"/>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pt idx="35">
                  <c:v>65</c:v>
                </c:pt>
                <c:pt idx="36">
                  <c:v>66</c:v>
                </c:pt>
                <c:pt idx="37">
                  <c:v>67</c:v>
                </c:pt>
                <c:pt idx="38">
                  <c:v>68</c:v>
                </c:pt>
                <c:pt idx="39">
                  <c:v>69</c:v>
                </c:pt>
                <c:pt idx="40">
                  <c:v>70</c:v>
                </c:pt>
                <c:pt idx="41">
                  <c:v>71</c:v>
                </c:pt>
                <c:pt idx="42">
                  <c:v>72</c:v>
                </c:pt>
                <c:pt idx="43">
                  <c:v>73</c:v>
                </c:pt>
                <c:pt idx="44">
                  <c:v>74</c:v>
                </c:pt>
                <c:pt idx="45">
                  <c:v>75</c:v>
                </c:pt>
              </c:numCache>
            </c:numRef>
          </c:cat>
          <c:val>
            <c:numRef>
              <c:f>年間収支グラフ!$C$6:$AV$6</c:f>
              <c:numCache>
                <c:formatCode>#,##0;[Red]"-"#,##0</c:formatCode>
                <c:ptCount val="46"/>
                <c:pt idx="0">
                  <c:v>0.19999999999998863</c:v>
                </c:pt>
                <c:pt idx="1">
                  <c:v>7.3999999999999773</c:v>
                </c:pt>
                <c:pt idx="2">
                  <c:v>14.743999999999971</c:v>
                </c:pt>
                <c:pt idx="3">
                  <c:v>-9.9651200000000131</c:v>
                </c:pt>
                <c:pt idx="4">
                  <c:v>-2.3244224000000031</c:v>
                </c:pt>
                <c:pt idx="5">
                  <c:v>5.4690891519999809</c:v>
                </c:pt>
                <c:pt idx="6">
                  <c:v>29.418470935039977</c:v>
                </c:pt>
                <c:pt idx="7">
                  <c:v>37.526840353740795</c:v>
                </c:pt>
                <c:pt idx="8">
                  <c:v>45.797377160815586</c:v>
                </c:pt>
                <c:pt idx="9">
                  <c:v>38.533324704031941</c:v>
                </c:pt>
                <c:pt idx="10">
                  <c:v>48.137991198112616</c:v>
                </c:pt>
                <c:pt idx="11">
                  <c:v>56.914751022074881</c:v>
                </c:pt>
                <c:pt idx="12">
                  <c:v>68.667046042516461</c:v>
                </c:pt>
                <c:pt idx="13">
                  <c:v>77.798386963366795</c:v>
                </c:pt>
                <c:pt idx="14">
                  <c:v>87.11235470263415</c:v>
                </c:pt>
                <c:pt idx="15">
                  <c:v>-31.287398203313273</c:v>
                </c:pt>
                <c:pt idx="16">
                  <c:v>-21.597146167379492</c:v>
                </c:pt>
                <c:pt idx="17">
                  <c:v>-11.713089090727067</c:v>
                </c:pt>
                <c:pt idx="18">
                  <c:v>-116.6313508725417</c:v>
                </c:pt>
                <c:pt idx="19">
                  <c:v>53.752022110007488</c:v>
                </c:pt>
                <c:pt idx="20">
                  <c:v>64.241062552207609</c:v>
                </c:pt>
                <c:pt idx="21">
                  <c:v>74.939883803251746</c:v>
                </c:pt>
                <c:pt idx="22">
                  <c:v>245.95268147931677</c:v>
                </c:pt>
                <c:pt idx="23">
                  <c:v>257.08373510890306</c:v>
                </c:pt>
                <c:pt idx="24">
                  <c:v>268.43740981108112</c:v>
                </c:pt>
                <c:pt idx="25">
                  <c:v>280.01815800730276</c:v>
                </c:pt>
                <c:pt idx="26">
                  <c:v>291.83052116744886</c:v>
                </c:pt>
                <c:pt idx="27">
                  <c:v>303.8791315907979</c:v>
                </c:pt>
                <c:pt idx="28">
                  <c:v>316.16871422261386</c:v>
                </c:pt>
                <c:pt idx="29">
                  <c:v>328.7040885070661</c:v>
                </c:pt>
                <c:pt idx="30">
                  <c:v>341.49017027720743</c:v>
                </c:pt>
                <c:pt idx="31">
                  <c:v>241.49017027720743</c:v>
                </c:pt>
                <c:pt idx="32">
                  <c:v>241.49017027720743</c:v>
                </c:pt>
                <c:pt idx="33">
                  <c:v>241.49017027720743</c:v>
                </c:pt>
                <c:pt idx="34">
                  <c:v>241.49017027720743</c:v>
                </c:pt>
                <c:pt idx="35">
                  <c:v>-230.60000000000002</c:v>
                </c:pt>
                <c:pt idx="36">
                  <c:v>-71</c:v>
                </c:pt>
                <c:pt idx="37">
                  <c:v>-35</c:v>
                </c:pt>
                <c:pt idx="38">
                  <c:v>1</c:v>
                </c:pt>
                <c:pt idx="39">
                  <c:v>1</c:v>
                </c:pt>
                <c:pt idx="40">
                  <c:v>1</c:v>
                </c:pt>
                <c:pt idx="41">
                  <c:v>1</c:v>
                </c:pt>
                <c:pt idx="42">
                  <c:v>1</c:v>
                </c:pt>
                <c:pt idx="43">
                  <c:v>1</c:v>
                </c:pt>
                <c:pt idx="44">
                  <c:v>1</c:v>
                </c:pt>
                <c:pt idx="45">
                  <c:v>1</c:v>
                </c:pt>
              </c:numCache>
            </c:numRef>
          </c:val>
          <c:smooth val="0"/>
          <c:extLst>
            <c:ext xmlns:c16="http://schemas.microsoft.com/office/drawing/2014/chart" uri="{C3380CC4-5D6E-409C-BE32-E72D297353CC}">
              <c16:uniqueId val="{00000002-2576-614B-AA14-2C1639620085}"/>
            </c:ext>
          </c:extLst>
        </c:ser>
        <c:ser>
          <c:idx val="3"/>
          <c:order val="3"/>
          <c:tx>
            <c:strRef>
              <c:f>年間収支グラフ!$B$7</c:f>
              <c:strCache>
                <c:ptCount val="1"/>
                <c:pt idx="0">
                  <c:v>資産残高</c:v>
                </c:pt>
              </c:strCache>
            </c:strRef>
          </c:tx>
          <c:spPr>
            <a:ln w="28803" cap="rnd">
              <a:solidFill>
                <a:srgbClr val="579D1C"/>
              </a:solidFill>
              <a:prstDash val="solid"/>
              <a:round/>
            </a:ln>
          </c:spPr>
          <c:marker>
            <c:symbol val="none"/>
          </c:marker>
          <c:cat>
            <c:numRef>
              <c:f>年間収支グラフ!$C$3:$AV$3</c:f>
              <c:numCache>
                <c:formatCode>#,##0;[Red]"-"#,##0</c:formatCode>
                <c:ptCount val="46"/>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pt idx="35">
                  <c:v>65</c:v>
                </c:pt>
                <c:pt idx="36">
                  <c:v>66</c:v>
                </c:pt>
                <c:pt idx="37">
                  <c:v>67</c:v>
                </c:pt>
                <c:pt idx="38">
                  <c:v>68</c:v>
                </c:pt>
                <c:pt idx="39">
                  <c:v>69</c:v>
                </c:pt>
                <c:pt idx="40">
                  <c:v>70</c:v>
                </c:pt>
                <c:pt idx="41">
                  <c:v>71</c:v>
                </c:pt>
                <c:pt idx="42">
                  <c:v>72</c:v>
                </c:pt>
                <c:pt idx="43">
                  <c:v>73</c:v>
                </c:pt>
                <c:pt idx="44">
                  <c:v>74</c:v>
                </c:pt>
                <c:pt idx="45">
                  <c:v>75</c:v>
                </c:pt>
              </c:numCache>
            </c:numRef>
          </c:cat>
          <c:val>
            <c:numRef>
              <c:f>年間収支グラフ!$C$7:$AV$7</c:f>
              <c:numCache>
                <c:formatCode>#,##0;[Red]"-"#,##0</c:formatCode>
                <c:ptCount val="46"/>
                <c:pt idx="0">
                  <c:v>100</c:v>
                </c:pt>
                <c:pt idx="1">
                  <c:v>107.39999999999998</c:v>
                </c:pt>
                <c:pt idx="2">
                  <c:v>122.14399999999995</c:v>
                </c:pt>
                <c:pt idx="3">
                  <c:v>112.17887999999994</c:v>
                </c:pt>
                <c:pt idx="4">
                  <c:v>109.85445759999993</c:v>
                </c:pt>
                <c:pt idx="5">
                  <c:v>115.32354675199991</c:v>
                </c:pt>
                <c:pt idx="6">
                  <c:v>144.74201768703989</c:v>
                </c:pt>
                <c:pt idx="7">
                  <c:v>182.26885804078069</c:v>
                </c:pt>
                <c:pt idx="8">
                  <c:v>228.06623520159627</c:v>
                </c:pt>
                <c:pt idx="9">
                  <c:v>266.59955990562821</c:v>
                </c:pt>
                <c:pt idx="10">
                  <c:v>314.73755110374083</c:v>
                </c:pt>
                <c:pt idx="11">
                  <c:v>371.65230212581571</c:v>
                </c:pt>
                <c:pt idx="12">
                  <c:v>440.31934816833217</c:v>
                </c:pt>
                <c:pt idx="13">
                  <c:v>518.11773513169896</c:v>
                </c:pt>
                <c:pt idx="14">
                  <c:v>605.23008983433306</c:v>
                </c:pt>
                <c:pt idx="15">
                  <c:v>573.94269163101978</c:v>
                </c:pt>
                <c:pt idx="16">
                  <c:v>552.34554546364029</c:v>
                </c:pt>
                <c:pt idx="17">
                  <c:v>540.63245637291323</c:v>
                </c:pt>
                <c:pt idx="18">
                  <c:v>424.00110550037152</c:v>
                </c:pt>
                <c:pt idx="19">
                  <c:v>477.75312761037901</c:v>
                </c:pt>
                <c:pt idx="20">
                  <c:v>541.99419016258662</c:v>
                </c:pt>
                <c:pt idx="21">
                  <c:v>616.93407396583837</c:v>
                </c:pt>
                <c:pt idx="22">
                  <c:v>862.88675544515513</c:v>
                </c:pt>
                <c:pt idx="23">
                  <c:v>1119.9704905540582</c:v>
                </c:pt>
                <c:pt idx="24">
                  <c:v>1388.4079003651393</c:v>
                </c:pt>
                <c:pt idx="25">
                  <c:v>1668.4260583724422</c:v>
                </c:pt>
                <c:pt idx="26">
                  <c:v>1960.2565795398909</c:v>
                </c:pt>
                <c:pt idx="27">
                  <c:v>2264.1357111306888</c:v>
                </c:pt>
                <c:pt idx="28">
                  <c:v>2580.3044253533026</c:v>
                </c:pt>
                <c:pt idx="29">
                  <c:v>2909.0085138603686</c:v>
                </c:pt>
                <c:pt idx="30">
                  <c:v>3250.4986841375758</c:v>
                </c:pt>
                <c:pt idx="31">
                  <c:v>3491.9888544147834</c:v>
                </c:pt>
                <c:pt idx="32">
                  <c:v>3733.4790246919911</c:v>
                </c:pt>
                <c:pt idx="33">
                  <c:v>3974.9691949691987</c:v>
                </c:pt>
                <c:pt idx="34">
                  <c:v>4216.4593652464064</c:v>
                </c:pt>
                <c:pt idx="35">
                  <c:v>3985.8593652464065</c:v>
                </c:pt>
                <c:pt idx="36">
                  <c:v>3914.8593652464065</c:v>
                </c:pt>
                <c:pt idx="37">
                  <c:v>3879.8593652464065</c:v>
                </c:pt>
                <c:pt idx="38">
                  <c:v>3880.8593652464065</c:v>
                </c:pt>
                <c:pt idx="39">
                  <c:v>3881.8593652464065</c:v>
                </c:pt>
                <c:pt idx="40">
                  <c:v>3882.8593652464065</c:v>
                </c:pt>
                <c:pt idx="41">
                  <c:v>3883.8593652464065</c:v>
                </c:pt>
                <c:pt idx="42">
                  <c:v>3884.8593652464065</c:v>
                </c:pt>
                <c:pt idx="43">
                  <c:v>3885.8593652464065</c:v>
                </c:pt>
                <c:pt idx="44">
                  <c:v>3886.8593652464065</c:v>
                </c:pt>
                <c:pt idx="45">
                  <c:v>3887.8593652464065</c:v>
                </c:pt>
              </c:numCache>
            </c:numRef>
          </c:val>
          <c:smooth val="0"/>
          <c:extLst>
            <c:ext xmlns:c16="http://schemas.microsoft.com/office/drawing/2014/chart" uri="{C3380CC4-5D6E-409C-BE32-E72D297353CC}">
              <c16:uniqueId val="{00000003-2576-614B-AA14-2C1639620085}"/>
            </c:ext>
          </c:extLst>
        </c:ser>
        <c:dLbls>
          <c:showLegendKey val="0"/>
          <c:showVal val="0"/>
          <c:showCatName val="0"/>
          <c:showSerName val="0"/>
          <c:showPercent val="0"/>
          <c:showBubbleSize val="0"/>
        </c:dLbls>
        <c:smooth val="0"/>
        <c:axId val="423454200"/>
        <c:axId val="423454856"/>
      </c:lineChart>
      <c:valAx>
        <c:axId val="423454856"/>
        <c:scaling>
          <c:orientation val="minMax"/>
        </c:scaling>
        <c:delete val="0"/>
        <c:axPos val="l"/>
        <c:majorGridlines>
          <c:spPr>
            <a:ln w="6345" cap="flat">
              <a:solidFill>
                <a:srgbClr val="B3B3B3"/>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r>
                  <a:rPr lang="ja-JP" altLang="en-US" sz="900" b="0" i="0" u="none" strike="noStrike" kern="1200" cap="none" spc="0" baseline="0">
                    <a:solidFill>
                      <a:srgbClr val="000000"/>
                    </a:solidFill>
                    <a:uFillTx/>
                    <a:latin typeface="Calibri"/>
                  </a:rPr>
                  <a:t>金額</a:t>
                </a:r>
              </a:p>
            </c:rich>
          </c:tx>
          <c:overlay val="0"/>
          <c:spPr>
            <a:noFill/>
            <a:ln>
              <a:noFill/>
            </a:ln>
          </c:spPr>
        </c:title>
        <c:numFmt formatCode="#,##0;[Red]&quot;-&quot;#,##0" sourceLinked="1"/>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ja-JP"/>
          </a:p>
        </c:txPr>
        <c:crossAx val="423454200"/>
        <c:crossesAt val="0"/>
        <c:crossBetween val="between"/>
      </c:valAx>
      <c:catAx>
        <c:axId val="423454200"/>
        <c:scaling>
          <c:orientation val="minMax"/>
        </c:scaling>
        <c:delete val="0"/>
        <c:axPos val="b"/>
        <c:majorGridlines>
          <c:spPr>
            <a:ln w="6345" cap="flat">
              <a:solidFill>
                <a:srgbClr val="B3B3B3"/>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r>
                  <a:rPr lang="ja-JP" altLang="en-US" sz="900" b="0" i="0" u="none" strike="noStrike" kern="1200" cap="none" spc="0" baseline="0">
                    <a:solidFill>
                      <a:srgbClr val="000000"/>
                    </a:solidFill>
                    <a:uFillTx/>
                    <a:latin typeface="Calibri"/>
                  </a:rPr>
                  <a:t>年齢</a:t>
                </a:r>
              </a:p>
            </c:rich>
          </c:tx>
          <c:overlay val="0"/>
          <c:spPr>
            <a:noFill/>
            <a:ln>
              <a:noFill/>
            </a:ln>
          </c:spPr>
        </c:title>
        <c:numFmt formatCode="#,##0;[Red]&quot;-&quot;#,##0" sourceLinked="1"/>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ja-JP"/>
          </a:p>
        </c:txPr>
        <c:crossAx val="423454856"/>
        <c:crossesAt val="0"/>
        <c:auto val="1"/>
        <c:lblAlgn val="ctr"/>
        <c:lblOffset val="100"/>
        <c:noMultiLvlLbl val="0"/>
      </c:catAx>
      <c:spPr>
        <a:noFill/>
        <a:ln w="9528">
          <a:solidFill>
            <a:srgbClr val="B3B3B3"/>
          </a:solidFill>
          <a:prstDash val="solid"/>
        </a:ln>
      </c:spPr>
    </c:plotArea>
    <c:legend>
      <c:legendPos val="r"/>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ja-JP"/>
        </a:p>
      </c:txPr>
    </c:legend>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429840</xdr:colOff>
      <xdr:row>10</xdr:row>
      <xdr:rowOff>44159</xdr:rowOff>
    </xdr:from>
    <xdr:ext cx="30560700" cy="3080041"/>
    <xdr:graphicFrame macro="">
      <xdr:nvGraphicFramePr>
        <xdr:cNvPr id="2" name="グラフ 1">
          <a:extLst>
            <a:ext uri="{FF2B5EF4-FFF2-40B4-BE49-F238E27FC236}">
              <a16:creationId xmlns:a16="http://schemas.microsoft.com/office/drawing/2014/main" id="{BD8BD91D-8B9C-43E5-BED3-EED91F37F9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keisan.casio.jp/exec/system/1567040042"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nenkin.go.jp/n_net/n_net/estimatedamount.html" TargetMode="External"/><Relationship Id="rId1" Type="http://schemas.openxmlformats.org/officeDocument/2006/relationships/hyperlink" Target="https://www.psrn.jp/tool/nenkin_sj.ph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T92"/>
  <sheetViews>
    <sheetView tabSelected="1" zoomScale="80" zoomScaleNormal="80" workbookViewId="0">
      <pane xSplit="10" ySplit="27" topLeftCell="K28" activePane="bottomRight" state="frozen"/>
      <selection pane="topRight" activeCell="K1" sqref="K1"/>
      <selection pane="bottomLeft" activeCell="A28" sqref="A28"/>
      <selection pane="bottomRight" activeCell="D23" sqref="D23"/>
    </sheetView>
  </sheetViews>
  <sheetFormatPr defaultColWidth="8.8984375" defaultRowHeight="13.8"/>
  <cols>
    <col min="1" max="1" width="30.59765625" style="4" customWidth="1"/>
    <col min="2" max="4" width="10.69921875" style="4" customWidth="1"/>
    <col min="5" max="5" width="10.69921875" style="13" customWidth="1"/>
    <col min="6" max="6" width="10.69921875" style="14" customWidth="1"/>
    <col min="7" max="72" width="10.69921875" style="4" customWidth="1"/>
    <col min="73" max="1020" width="8" style="4" customWidth="1"/>
    <col min="1021" max="1021" width="8.8984375" style="4" customWidth="1"/>
    <col min="1022" max="16384" width="8.8984375" style="4"/>
  </cols>
  <sheetData>
    <row r="1" spans="1:72" ht="21.6" customHeight="1" thickBot="1">
      <c r="A1" s="26" t="s">
        <v>117</v>
      </c>
      <c r="B1" s="3"/>
      <c r="C1" s="3"/>
      <c r="D1" s="3"/>
      <c r="E1" s="3"/>
      <c r="F1" s="3"/>
      <c r="G1" s="3"/>
      <c r="H1" s="3"/>
      <c r="I1" s="3"/>
      <c r="J1" s="3"/>
      <c r="K1" s="3"/>
      <c r="L1" s="3"/>
      <c r="M1" s="3"/>
      <c r="N1" s="3"/>
      <c r="O1" s="3"/>
      <c r="P1" s="3"/>
      <c r="Q1" s="3"/>
      <c r="R1" s="3"/>
    </row>
    <row r="2" spans="1:72">
      <c r="A2" s="57" t="s">
        <v>124</v>
      </c>
      <c r="B2" s="186" t="s">
        <v>22</v>
      </c>
      <c r="C2" s="47"/>
      <c r="D2" s="47"/>
      <c r="E2" s="47"/>
      <c r="F2" s="47"/>
      <c r="G2" s="47"/>
      <c r="H2" s="47"/>
      <c r="I2" s="47"/>
      <c r="J2" s="49"/>
      <c r="K2" s="55"/>
      <c r="L2" s="47"/>
      <c r="M2" s="47"/>
      <c r="N2" s="47"/>
      <c r="O2" s="47"/>
      <c r="P2" s="47"/>
      <c r="Q2" s="48"/>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9"/>
    </row>
    <row r="3" spans="1:72">
      <c r="A3" s="58" t="s">
        <v>0</v>
      </c>
      <c r="B3" s="187">
        <v>2020</v>
      </c>
      <c r="C3" s="5">
        <f t="shared" ref="C3:AF4" si="0">B3+1</f>
        <v>2021</v>
      </c>
      <c r="D3" s="5">
        <f t="shared" si="0"/>
        <v>2022</v>
      </c>
      <c r="E3" s="5">
        <f t="shared" si="0"/>
        <v>2023</v>
      </c>
      <c r="F3" s="5">
        <f t="shared" si="0"/>
        <v>2024</v>
      </c>
      <c r="G3" s="5">
        <f t="shared" si="0"/>
        <v>2025</v>
      </c>
      <c r="H3" s="5">
        <f t="shared" si="0"/>
        <v>2026</v>
      </c>
      <c r="I3" s="5">
        <f t="shared" si="0"/>
        <v>2027</v>
      </c>
      <c r="J3" s="50">
        <f t="shared" si="0"/>
        <v>2028</v>
      </c>
      <c r="K3" s="56">
        <f t="shared" si="0"/>
        <v>2029</v>
      </c>
      <c r="L3" s="5">
        <f t="shared" si="0"/>
        <v>2030</v>
      </c>
      <c r="M3" s="5">
        <f>L3+1</f>
        <v>2031</v>
      </c>
      <c r="N3" s="5">
        <f t="shared" si="0"/>
        <v>2032</v>
      </c>
      <c r="O3" s="5">
        <f t="shared" si="0"/>
        <v>2033</v>
      </c>
      <c r="P3" s="5">
        <f t="shared" si="0"/>
        <v>2034</v>
      </c>
      <c r="Q3" s="6">
        <f t="shared" si="0"/>
        <v>2035</v>
      </c>
      <c r="R3" s="5">
        <f t="shared" si="0"/>
        <v>2036</v>
      </c>
      <c r="S3" s="5">
        <f t="shared" si="0"/>
        <v>2037</v>
      </c>
      <c r="T3" s="5">
        <f t="shared" si="0"/>
        <v>2038</v>
      </c>
      <c r="U3" s="5">
        <f t="shared" si="0"/>
        <v>2039</v>
      </c>
      <c r="V3" s="5">
        <f t="shared" si="0"/>
        <v>2040</v>
      </c>
      <c r="W3" s="5">
        <f t="shared" si="0"/>
        <v>2041</v>
      </c>
      <c r="X3" s="5">
        <f t="shared" si="0"/>
        <v>2042</v>
      </c>
      <c r="Y3" s="5">
        <f t="shared" si="0"/>
        <v>2043</v>
      </c>
      <c r="Z3" s="5">
        <f t="shared" si="0"/>
        <v>2044</v>
      </c>
      <c r="AA3" s="5">
        <f t="shared" si="0"/>
        <v>2045</v>
      </c>
      <c r="AB3" s="5">
        <f t="shared" si="0"/>
        <v>2046</v>
      </c>
      <c r="AC3" s="5">
        <f t="shared" si="0"/>
        <v>2047</v>
      </c>
      <c r="AD3" s="6">
        <f t="shared" si="0"/>
        <v>2048</v>
      </c>
      <c r="AE3" s="5">
        <f t="shared" si="0"/>
        <v>2049</v>
      </c>
      <c r="AF3" s="6">
        <f t="shared" si="0"/>
        <v>2050</v>
      </c>
      <c r="AG3" s="5">
        <f t="shared" ref="AG3:AG8" si="1">AF3+1</f>
        <v>2051</v>
      </c>
      <c r="AH3" s="5">
        <f t="shared" ref="AH3:AT4" si="2">AG3+1</f>
        <v>2052</v>
      </c>
      <c r="AI3" s="5">
        <f t="shared" si="2"/>
        <v>2053</v>
      </c>
      <c r="AJ3" s="5">
        <f t="shared" si="2"/>
        <v>2054</v>
      </c>
      <c r="AK3" s="5">
        <f t="shared" si="2"/>
        <v>2055</v>
      </c>
      <c r="AL3" s="5">
        <f t="shared" si="2"/>
        <v>2056</v>
      </c>
      <c r="AM3" s="5">
        <f t="shared" si="2"/>
        <v>2057</v>
      </c>
      <c r="AN3" s="5">
        <f t="shared" si="2"/>
        <v>2058</v>
      </c>
      <c r="AO3" s="5">
        <f t="shared" si="2"/>
        <v>2059</v>
      </c>
      <c r="AP3" s="5">
        <f t="shared" si="2"/>
        <v>2060</v>
      </c>
      <c r="AQ3" s="5">
        <f t="shared" si="2"/>
        <v>2061</v>
      </c>
      <c r="AR3" s="5">
        <f t="shared" si="2"/>
        <v>2062</v>
      </c>
      <c r="AS3" s="5">
        <f t="shared" si="2"/>
        <v>2063</v>
      </c>
      <c r="AT3" s="5">
        <f t="shared" si="2"/>
        <v>2064</v>
      </c>
      <c r="AU3" s="5">
        <f t="shared" ref="AU3:AU8" si="3">AT3+1</f>
        <v>2065</v>
      </c>
      <c r="AV3" s="5">
        <f t="shared" ref="AV3:BS3" si="4">AU3+1</f>
        <v>2066</v>
      </c>
      <c r="AW3" s="5">
        <f t="shared" si="4"/>
        <v>2067</v>
      </c>
      <c r="AX3" s="5">
        <f t="shared" si="4"/>
        <v>2068</v>
      </c>
      <c r="AY3" s="5">
        <f t="shared" si="4"/>
        <v>2069</v>
      </c>
      <c r="AZ3" s="5">
        <f t="shared" si="4"/>
        <v>2070</v>
      </c>
      <c r="BA3" s="5">
        <f t="shared" si="4"/>
        <v>2071</v>
      </c>
      <c r="BB3" s="5">
        <f t="shared" si="4"/>
        <v>2072</v>
      </c>
      <c r="BC3" s="5">
        <f t="shared" si="4"/>
        <v>2073</v>
      </c>
      <c r="BD3" s="5">
        <f t="shared" si="4"/>
        <v>2074</v>
      </c>
      <c r="BE3" s="5">
        <f t="shared" si="4"/>
        <v>2075</v>
      </c>
      <c r="BF3" s="5">
        <f t="shared" si="4"/>
        <v>2076</v>
      </c>
      <c r="BG3" s="5">
        <f t="shared" si="4"/>
        <v>2077</v>
      </c>
      <c r="BH3" s="5">
        <f t="shared" si="4"/>
        <v>2078</v>
      </c>
      <c r="BI3" s="5">
        <f t="shared" si="4"/>
        <v>2079</v>
      </c>
      <c r="BJ3" s="5">
        <f t="shared" si="4"/>
        <v>2080</v>
      </c>
      <c r="BK3" s="5">
        <f t="shared" si="4"/>
        <v>2081</v>
      </c>
      <c r="BL3" s="5">
        <f t="shared" si="4"/>
        <v>2082</v>
      </c>
      <c r="BM3" s="5">
        <f t="shared" si="4"/>
        <v>2083</v>
      </c>
      <c r="BN3" s="5">
        <f t="shared" si="4"/>
        <v>2084</v>
      </c>
      <c r="BO3" s="5">
        <f t="shared" si="4"/>
        <v>2085</v>
      </c>
      <c r="BP3" s="5">
        <f t="shared" si="4"/>
        <v>2086</v>
      </c>
      <c r="BQ3" s="5">
        <f t="shared" si="4"/>
        <v>2087</v>
      </c>
      <c r="BR3" s="5">
        <f t="shared" si="4"/>
        <v>2088</v>
      </c>
      <c r="BS3" s="5">
        <f t="shared" si="4"/>
        <v>2089</v>
      </c>
      <c r="BT3" s="50">
        <f t="shared" ref="BT3:BT8" si="5">BS3+1</f>
        <v>2090</v>
      </c>
    </row>
    <row r="4" spans="1:72">
      <c r="A4" s="59" t="s">
        <v>19</v>
      </c>
      <c r="B4" s="188">
        <v>2</v>
      </c>
      <c r="C4" s="7">
        <f t="shared" ref="C4:K4" si="6">B4+1</f>
        <v>3</v>
      </c>
      <c r="D4" s="8">
        <f t="shared" si="6"/>
        <v>4</v>
      </c>
      <c r="E4" s="8">
        <f t="shared" si="6"/>
        <v>5</v>
      </c>
      <c r="F4" s="8">
        <f t="shared" si="6"/>
        <v>6</v>
      </c>
      <c r="G4" s="8">
        <f t="shared" si="6"/>
        <v>7</v>
      </c>
      <c r="H4" s="8">
        <f t="shared" si="6"/>
        <v>8</v>
      </c>
      <c r="I4" s="8">
        <f t="shared" si="6"/>
        <v>9</v>
      </c>
      <c r="J4" s="51">
        <f t="shared" si="6"/>
        <v>10</v>
      </c>
      <c r="K4" s="178">
        <f t="shared" si="6"/>
        <v>11</v>
      </c>
      <c r="L4" s="8">
        <f t="shared" si="0"/>
        <v>12</v>
      </c>
      <c r="M4" s="8">
        <f t="shared" ref="M4" si="7">L4+1</f>
        <v>13</v>
      </c>
      <c r="N4" s="8">
        <f t="shared" si="0"/>
        <v>14</v>
      </c>
      <c r="O4" s="8">
        <f t="shared" si="0"/>
        <v>15</v>
      </c>
      <c r="P4" s="8">
        <f t="shared" si="0"/>
        <v>16</v>
      </c>
      <c r="Q4" s="8">
        <f t="shared" si="0"/>
        <v>17</v>
      </c>
      <c r="R4" s="8">
        <f t="shared" si="0"/>
        <v>18</v>
      </c>
      <c r="S4" s="8">
        <f t="shared" si="0"/>
        <v>19</v>
      </c>
      <c r="T4" s="8">
        <f t="shared" si="0"/>
        <v>20</v>
      </c>
      <c r="U4" s="8">
        <f t="shared" si="0"/>
        <v>21</v>
      </c>
      <c r="V4" s="8">
        <f t="shared" si="0"/>
        <v>22</v>
      </c>
      <c r="W4" s="8">
        <f t="shared" si="0"/>
        <v>23</v>
      </c>
      <c r="X4" s="8">
        <f t="shared" si="0"/>
        <v>24</v>
      </c>
      <c r="Y4" s="8">
        <f t="shared" si="0"/>
        <v>25</v>
      </c>
      <c r="Z4" s="8">
        <f t="shared" si="0"/>
        <v>26</v>
      </c>
      <c r="AA4" s="8">
        <f t="shared" si="0"/>
        <v>27</v>
      </c>
      <c r="AB4" s="8">
        <f t="shared" si="0"/>
        <v>28</v>
      </c>
      <c r="AC4" s="8">
        <f t="shared" si="0"/>
        <v>29</v>
      </c>
      <c r="AD4" s="8">
        <f t="shared" si="0"/>
        <v>30</v>
      </c>
      <c r="AE4" s="8">
        <f t="shared" si="0"/>
        <v>31</v>
      </c>
      <c r="AF4" s="8">
        <f t="shared" si="0"/>
        <v>32</v>
      </c>
      <c r="AG4" s="8">
        <f t="shared" si="1"/>
        <v>33</v>
      </c>
      <c r="AH4" s="8">
        <f t="shared" si="2"/>
        <v>34</v>
      </c>
      <c r="AI4" s="8">
        <f t="shared" si="2"/>
        <v>35</v>
      </c>
      <c r="AJ4" s="8">
        <f t="shared" si="2"/>
        <v>36</v>
      </c>
      <c r="AK4" s="8">
        <f t="shared" si="2"/>
        <v>37</v>
      </c>
      <c r="AL4" s="8">
        <f t="shared" si="2"/>
        <v>38</v>
      </c>
      <c r="AM4" s="8">
        <f t="shared" si="2"/>
        <v>39</v>
      </c>
      <c r="AN4" s="8">
        <f t="shared" si="2"/>
        <v>40</v>
      </c>
      <c r="AO4" s="8">
        <f t="shared" si="2"/>
        <v>41</v>
      </c>
      <c r="AP4" s="8">
        <f t="shared" si="2"/>
        <v>42</v>
      </c>
      <c r="AQ4" s="8">
        <f t="shared" si="2"/>
        <v>43</v>
      </c>
      <c r="AR4" s="8">
        <f t="shared" si="2"/>
        <v>44</v>
      </c>
      <c r="AS4" s="8">
        <f t="shared" si="2"/>
        <v>45</v>
      </c>
      <c r="AT4" s="8">
        <f t="shared" si="2"/>
        <v>46</v>
      </c>
      <c r="AU4" s="8">
        <f t="shared" si="3"/>
        <v>47</v>
      </c>
      <c r="AV4" s="8">
        <f t="shared" ref="AV4:BS4" si="8">AU4+1</f>
        <v>48</v>
      </c>
      <c r="AW4" s="8">
        <f t="shared" si="8"/>
        <v>49</v>
      </c>
      <c r="AX4" s="8">
        <f t="shared" si="8"/>
        <v>50</v>
      </c>
      <c r="AY4" s="8">
        <f t="shared" si="8"/>
        <v>51</v>
      </c>
      <c r="AZ4" s="8">
        <f t="shared" si="8"/>
        <v>52</v>
      </c>
      <c r="BA4" s="8">
        <f t="shared" si="8"/>
        <v>53</v>
      </c>
      <c r="BB4" s="8">
        <f t="shared" si="8"/>
        <v>54</v>
      </c>
      <c r="BC4" s="8">
        <f t="shared" si="8"/>
        <v>55</v>
      </c>
      <c r="BD4" s="8">
        <f t="shared" si="8"/>
        <v>56</v>
      </c>
      <c r="BE4" s="8">
        <f t="shared" si="8"/>
        <v>57</v>
      </c>
      <c r="BF4" s="8">
        <f t="shared" si="8"/>
        <v>58</v>
      </c>
      <c r="BG4" s="8">
        <f t="shared" si="8"/>
        <v>59</v>
      </c>
      <c r="BH4" s="8">
        <f t="shared" si="8"/>
        <v>60</v>
      </c>
      <c r="BI4" s="8">
        <f t="shared" si="8"/>
        <v>61</v>
      </c>
      <c r="BJ4" s="8">
        <f t="shared" si="8"/>
        <v>62</v>
      </c>
      <c r="BK4" s="8">
        <f t="shared" si="8"/>
        <v>63</v>
      </c>
      <c r="BL4" s="8">
        <f t="shared" si="8"/>
        <v>64</v>
      </c>
      <c r="BM4" s="8">
        <f t="shared" si="8"/>
        <v>65</v>
      </c>
      <c r="BN4" s="8">
        <f t="shared" si="8"/>
        <v>66</v>
      </c>
      <c r="BO4" s="8">
        <f t="shared" si="8"/>
        <v>67</v>
      </c>
      <c r="BP4" s="8">
        <f t="shared" si="8"/>
        <v>68</v>
      </c>
      <c r="BQ4" s="8">
        <f t="shared" si="8"/>
        <v>69</v>
      </c>
      <c r="BR4" s="8">
        <f t="shared" si="8"/>
        <v>70</v>
      </c>
      <c r="BS4" s="8">
        <f t="shared" si="8"/>
        <v>71</v>
      </c>
      <c r="BT4" s="51">
        <f t="shared" si="5"/>
        <v>72</v>
      </c>
    </row>
    <row r="5" spans="1:72">
      <c r="A5" s="60" t="s">
        <v>24</v>
      </c>
      <c r="B5" s="189">
        <v>30</v>
      </c>
      <c r="C5" s="93">
        <f t="shared" ref="C5:AF5" si="9">B5+1</f>
        <v>31</v>
      </c>
      <c r="D5" s="93">
        <f t="shared" si="9"/>
        <v>32</v>
      </c>
      <c r="E5" s="93">
        <f t="shared" si="9"/>
        <v>33</v>
      </c>
      <c r="F5" s="93">
        <f t="shared" si="9"/>
        <v>34</v>
      </c>
      <c r="G5" s="93">
        <f t="shared" si="9"/>
        <v>35</v>
      </c>
      <c r="H5" s="93">
        <f t="shared" si="9"/>
        <v>36</v>
      </c>
      <c r="I5" s="93">
        <f t="shared" si="9"/>
        <v>37</v>
      </c>
      <c r="J5" s="97">
        <f t="shared" si="9"/>
        <v>38</v>
      </c>
      <c r="K5" s="92">
        <f t="shared" si="9"/>
        <v>39</v>
      </c>
      <c r="L5" s="93">
        <f t="shared" si="9"/>
        <v>40</v>
      </c>
      <c r="M5" s="94">
        <f>L5+1</f>
        <v>41</v>
      </c>
      <c r="N5" s="93">
        <f t="shared" si="9"/>
        <v>42</v>
      </c>
      <c r="O5" s="93">
        <f t="shared" si="9"/>
        <v>43</v>
      </c>
      <c r="P5" s="95">
        <f t="shared" si="9"/>
        <v>44</v>
      </c>
      <c r="Q5" s="95">
        <f t="shared" si="9"/>
        <v>45</v>
      </c>
      <c r="R5" s="94">
        <f t="shared" si="9"/>
        <v>46</v>
      </c>
      <c r="S5" s="93">
        <f t="shared" si="9"/>
        <v>47</v>
      </c>
      <c r="T5" s="93">
        <f t="shared" si="9"/>
        <v>48</v>
      </c>
      <c r="U5" s="93">
        <f t="shared" si="9"/>
        <v>49</v>
      </c>
      <c r="V5" s="93">
        <f t="shared" si="9"/>
        <v>50</v>
      </c>
      <c r="W5" s="94">
        <f t="shared" si="9"/>
        <v>51</v>
      </c>
      <c r="X5" s="94">
        <f t="shared" si="9"/>
        <v>52</v>
      </c>
      <c r="Y5" s="94">
        <f t="shared" si="9"/>
        <v>53</v>
      </c>
      <c r="Z5" s="94">
        <f t="shared" si="9"/>
        <v>54</v>
      </c>
      <c r="AA5" s="94">
        <f t="shared" si="9"/>
        <v>55</v>
      </c>
      <c r="AB5" s="94">
        <f t="shared" si="9"/>
        <v>56</v>
      </c>
      <c r="AC5" s="94">
        <f t="shared" si="9"/>
        <v>57</v>
      </c>
      <c r="AD5" s="96">
        <f t="shared" si="9"/>
        <v>58</v>
      </c>
      <c r="AE5" s="94">
        <f t="shared" si="9"/>
        <v>59</v>
      </c>
      <c r="AF5" s="94">
        <f t="shared" si="9"/>
        <v>60</v>
      </c>
      <c r="AG5" s="94">
        <f t="shared" si="1"/>
        <v>61</v>
      </c>
      <c r="AH5" s="93">
        <f t="shared" ref="AH5:AT5" si="10">AG5+1</f>
        <v>62</v>
      </c>
      <c r="AI5" s="93">
        <f t="shared" si="10"/>
        <v>63</v>
      </c>
      <c r="AJ5" s="93">
        <f t="shared" si="10"/>
        <v>64</v>
      </c>
      <c r="AK5" s="93">
        <f t="shared" si="10"/>
        <v>65</v>
      </c>
      <c r="AL5" s="94">
        <f t="shared" si="10"/>
        <v>66</v>
      </c>
      <c r="AM5" s="94">
        <f t="shared" si="10"/>
        <v>67</v>
      </c>
      <c r="AN5" s="94">
        <f t="shared" si="10"/>
        <v>68</v>
      </c>
      <c r="AO5" s="94">
        <f t="shared" si="10"/>
        <v>69</v>
      </c>
      <c r="AP5" s="94">
        <f t="shared" si="10"/>
        <v>70</v>
      </c>
      <c r="AQ5" s="94">
        <f t="shared" si="10"/>
        <v>71</v>
      </c>
      <c r="AR5" s="93">
        <f t="shared" si="10"/>
        <v>72</v>
      </c>
      <c r="AS5" s="95">
        <f t="shared" si="10"/>
        <v>73</v>
      </c>
      <c r="AT5" s="93">
        <f t="shared" si="10"/>
        <v>74</v>
      </c>
      <c r="AU5" s="93">
        <f t="shared" si="3"/>
        <v>75</v>
      </c>
      <c r="AV5" s="93">
        <f t="shared" ref="AV5:BS5" si="11">AU5+1</f>
        <v>76</v>
      </c>
      <c r="AW5" s="93">
        <f t="shared" si="11"/>
        <v>77</v>
      </c>
      <c r="AX5" s="93">
        <f t="shared" si="11"/>
        <v>78</v>
      </c>
      <c r="AY5" s="93">
        <f t="shared" si="11"/>
        <v>79</v>
      </c>
      <c r="AZ5" s="93">
        <f t="shared" si="11"/>
        <v>80</v>
      </c>
      <c r="BA5" s="93">
        <f t="shared" si="11"/>
        <v>81</v>
      </c>
      <c r="BB5" s="93">
        <f t="shared" si="11"/>
        <v>82</v>
      </c>
      <c r="BC5" s="93">
        <f t="shared" si="11"/>
        <v>83</v>
      </c>
      <c r="BD5" s="93">
        <f t="shared" si="11"/>
        <v>84</v>
      </c>
      <c r="BE5" s="93">
        <f t="shared" si="11"/>
        <v>85</v>
      </c>
      <c r="BF5" s="93">
        <f t="shared" si="11"/>
        <v>86</v>
      </c>
      <c r="BG5" s="93">
        <f t="shared" si="11"/>
        <v>87</v>
      </c>
      <c r="BH5" s="93">
        <f t="shared" si="11"/>
        <v>88</v>
      </c>
      <c r="BI5" s="93">
        <f t="shared" si="11"/>
        <v>89</v>
      </c>
      <c r="BJ5" s="93">
        <f t="shared" si="11"/>
        <v>90</v>
      </c>
      <c r="BK5" s="93">
        <f t="shared" si="11"/>
        <v>91</v>
      </c>
      <c r="BL5" s="93">
        <f t="shared" si="11"/>
        <v>92</v>
      </c>
      <c r="BM5" s="93">
        <f t="shared" si="11"/>
        <v>93</v>
      </c>
      <c r="BN5" s="93">
        <f t="shared" si="11"/>
        <v>94</v>
      </c>
      <c r="BO5" s="93">
        <f t="shared" si="11"/>
        <v>95</v>
      </c>
      <c r="BP5" s="93">
        <f t="shared" si="11"/>
        <v>96</v>
      </c>
      <c r="BQ5" s="93">
        <f t="shared" si="11"/>
        <v>97</v>
      </c>
      <c r="BR5" s="93">
        <f t="shared" si="11"/>
        <v>98</v>
      </c>
      <c r="BS5" s="93">
        <f t="shared" si="11"/>
        <v>99</v>
      </c>
      <c r="BT5" s="97">
        <f t="shared" si="5"/>
        <v>100</v>
      </c>
    </row>
    <row r="6" spans="1:72">
      <c r="A6" s="60" t="s">
        <v>25</v>
      </c>
      <c r="B6" s="189">
        <v>28</v>
      </c>
      <c r="C6" s="93">
        <f t="shared" ref="C6:AF6" si="12">B6+1</f>
        <v>29</v>
      </c>
      <c r="D6" s="93">
        <f t="shared" si="12"/>
        <v>30</v>
      </c>
      <c r="E6" s="93">
        <f t="shared" si="12"/>
        <v>31</v>
      </c>
      <c r="F6" s="93">
        <f t="shared" si="12"/>
        <v>32</v>
      </c>
      <c r="G6" s="93">
        <f t="shared" si="12"/>
        <v>33</v>
      </c>
      <c r="H6" s="93">
        <f t="shared" si="12"/>
        <v>34</v>
      </c>
      <c r="I6" s="93">
        <f t="shared" si="12"/>
        <v>35</v>
      </c>
      <c r="J6" s="97">
        <f t="shared" si="12"/>
        <v>36</v>
      </c>
      <c r="K6" s="92">
        <f t="shared" si="12"/>
        <v>37</v>
      </c>
      <c r="L6" s="93">
        <f t="shared" si="12"/>
        <v>38</v>
      </c>
      <c r="M6" s="94">
        <f>L6+1</f>
        <v>39</v>
      </c>
      <c r="N6" s="93">
        <f t="shared" si="12"/>
        <v>40</v>
      </c>
      <c r="O6" s="93">
        <f t="shared" si="12"/>
        <v>41</v>
      </c>
      <c r="P6" s="95">
        <f t="shared" si="12"/>
        <v>42</v>
      </c>
      <c r="Q6" s="95">
        <f t="shared" si="12"/>
        <v>43</v>
      </c>
      <c r="R6" s="94">
        <f t="shared" si="12"/>
        <v>44</v>
      </c>
      <c r="S6" s="93">
        <f t="shared" si="12"/>
        <v>45</v>
      </c>
      <c r="T6" s="93">
        <f t="shared" si="12"/>
        <v>46</v>
      </c>
      <c r="U6" s="93">
        <f t="shared" si="12"/>
        <v>47</v>
      </c>
      <c r="V6" s="93">
        <f t="shared" si="12"/>
        <v>48</v>
      </c>
      <c r="W6" s="94">
        <f t="shared" si="12"/>
        <v>49</v>
      </c>
      <c r="X6" s="94">
        <f t="shared" si="12"/>
        <v>50</v>
      </c>
      <c r="Y6" s="94">
        <f t="shared" si="12"/>
        <v>51</v>
      </c>
      <c r="Z6" s="94">
        <f t="shared" si="12"/>
        <v>52</v>
      </c>
      <c r="AA6" s="94">
        <f t="shared" si="12"/>
        <v>53</v>
      </c>
      <c r="AB6" s="94">
        <f t="shared" si="12"/>
        <v>54</v>
      </c>
      <c r="AC6" s="94">
        <f t="shared" si="12"/>
        <v>55</v>
      </c>
      <c r="AD6" s="96">
        <f t="shared" si="12"/>
        <v>56</v>
      </c>
      <c r="AE6" s="94">
        <f t="shared" si="12"/>
        <v>57</v>
      </c>
      <c r="AF6" s="94">
        <f t="shared" si="12"/>
        <v>58</v>
      </c>
      <c r="AG6" s="94">
        <f t="shared" si="1"/>
        <v>59</v>
      </c>
      <c r="AH6" s="93">
        <f t="shared" ref="AH6:AT6" si="13">AG6+1</f>
        <v>60</v>
      </c>
      <c r="AI6" s="93">
        <f t="shared" si="13"/>
        <v>61</v>
      </c>
      <c r="AJ6" s="93">
        <f t="shared" si="13"/>
        <v>62</v>
      </c>
      <c r="AK6" s="93">
        <f t="shared" si="13"/>
        <v>63</v>
      </c>
      <c r="AL6" s="94">
        <f t="shared" si="13"/>
        <v>64</v>
      </c>
      <c r="AM6" s="94">
        <f t="shared" si="13"/>
        <v>65</v>
      </c>
      <c r="AN6" s="94">
        <f t="shared" si="13"/>
        <v>66</v>
      </c>
      <c r="AO6" s="94">
        <f t="shared" si="13"/>
        <v>67</v>
      </c>
      <c r="AP6" s="94">
        <f t="shared" si="13"/>
        <v>68</v>
      </c>
      <c r="AQ6" s="94">
        <f t="shared" si="13"/>
        <v>69</v>
      </c>
      <c r="AR6" s="93">
        <f t="shared" si="13"/>
        <v>70</v>
      </c>
      <c r="AS6" s="95">
        <f t="shared" si="13"/>
        <v>71</v>
      </c>
      <c r="AT6" s="93">
        <f t="shared" si="13"/>
        <v>72</v>
      </c>
      <c r="AU6" s="93">
        <f t="shared" si="3"/>
        <v>73</v>
      </c>
      <c r="AV6" s="93">
        <f t="shared" ref="AV6:BS6" si="14">AU6+1</f>
        <v>74</v>
      </c>
      <c r="AW6" s="93">
        <f t="shared" si="14"/>
        <v>75</v>
      </c>
      <c r="AX6" s="93">
        <f t="shared" si="14"/>
        <v>76</v>
      </c>
      <c r="AY6" s="93">
        <f t="shared" si="14"/>
        <v>77</v>
      </c>
      <c r="AZ6" s="93">
        <f t="shared" si="14"/>
        <v>78</v>
      </c>
      <c r="BA6" s="93">
        <f t="shared" si="14"/>
        <v>79</v>
      </c>
      <c r="BB6" s="93">
        <f t="shared" si="14"/>
        <v>80</v>
      </c>
      <c r="BC6" s="93">
        <f t="shared" si="14"/>
        <v>81</v>
      </c>
      <c r="BD6" s="93">
        <f t="shared" si="14"/>
        <v>82</v>
      </c>
      <c r="BE6" s="93">
        <f t="shared" si="14"/>
        <v>83</v>
      </c>
      <c r="BF6" s="93">
        <f t="shared" si="14"/>
        <v>84</v>
      </c>
      <c r="BG6" s="93">
        <f t="shared" si="14"/>
        <v>85</v>
      </c>
      <c r="BH6" s="93">
        <f t="shared" si="14"/>
        <v>86</v>
      </c>
      <c r="BI6" s="93">
        <f t="shared" si="14"/>
        <v>87</v>
      </c>
      <c r="BJ6" s="93">
        <f t="shared" si="14"/>
        <v>88</v>
      </c>
      <c r="BK6" s="93">
        <f t="shared" si="14"/>
        <v>89</v>
      </c>
      <c r="BL6" s="93">
        <f t="shared" si="14"/>
        <v>90</v>
      </c>
      <c r="BM6" s="93">
        <f t="shared" si="14"/>
        <v>91</v>
      </c>
      <c r="BN6" s="93">
        <f t="shared" si="14"/>
        <v>92</v>
      </c>
      <c r="BO6" s="93">
        <f t="shared" si="14"/>
        <v>93</v>
      </c>
      <c r="BP6" s="93">
        <f t="shared" si="14"/>
        <v>94</v>
      </c>
      <c r="BQ6" s="93">
        <f t="shared" si="14"/>
        <v>95</v>
      </c>
      <c r="BR6" s="93">
        <f t="shared" si="14"/>
        <v>96</v>
      </c>
      <c r="BS6" s="93">
        <f t="shared" si="14"/>
        <v>97</v>
      </c>
      <c r="BT6" s="97">
        <f t="shared" si="5"/>
        <v>98</v>
      </c>
    </row>
    <row r="7" spans="1:72">
      <c r="A7" s="60" t="s">
        <v>26</v>
      </c>
      <c r="B7" s="189">
        <v>3</v>
      </c>
      <c r="C7" s="93">
        <f t="shared" ref="C7:AF7" si="15">B7+1</f>
        <v>4</v>
      </c>
      <c r="D7" s="93">
        <f t="shared" si="15"/>
        <v>5</v>
      </c>
      <c r="E7" s="93">
        <f t="shared" si="15"/>
        <v>6</v>
      </c>
      <c r="F7" s="93">
        <f t="shared" si="15"/>
        <v>7</v>
      </c>
      <c r="G7" s="93">
        <f t="shared" si="15"/>
        <v>8</v>
      </c>
      <c r="H7" s="93">
        <f t="shared" si="15"/>
        <v>9</v>
      </c>
      <c r="I7" s="93">
        <f t="shared" si="15"/>
        <v>10</v>
      </c>
      <c r="J7" s="97">
        <f t="shared" si="15"/>
        <v>11</v>
      </c>
      <c r="K7" s="92">
        <f t="shared" si="15"/>
        <v>12</v>
      </c>
      <c r="L7" s="93">
        <f t="shared" si="15"/>
        <v>13</v>
      </c>
      <c r="M7" s="94">
        <f>L7+1</f>
        <v>14</v>
      </c>
      <c r="N7" s="93">
        <f t="shared" si="15"/>
        <v>15</v>
      </c>
      <c r="O7" s="93">
        <f t="shared" si="15"/>
        <v>16</v>
      </c>
      <c r="P7" s="95">
        <f>O7+1</f>
        <v>17</v>
      </c>
      <c r="Q7" s="95">
        <f t="shared" si="15"/>
        <v>18</v>
      </c>
      <c r="R7" s="94">
        <f t="shared" si="15"/>
        <v>19</v>
      </c>
      <c r="S7" s="93">
        <f t="shared" si="15"/>
        <v>20</v>
      </c>
      <c r="T7" s="93">
        <f t="shared" si="15"/>
        <v>21</v>
      </c>
      <c r="U7" s="93">
        <f t="shared" si="15"/>
        <v>22</v>
      </c>
      <c r="V7" s="93">
        <f t="shared" si="15"/>
        <v>23</v>
      </c>
      <c r="W7" s="94">
        <f t="shared" si="15"/>
        <v>24</v>
      </c>
      <c r="X7" s="94">
        <f t="shared" si="15"/>
        <v>25</v>
      </c>
      <c r="Y7" s="94">
        <f t="shared" si="15"/>
        <v>26</v>
      </c>
      <c r="Z7" s="94">
        <f t="shared" si="15"/>
        <v>27</v>
      </c>
      <c r="AA7" s="94">
        <f t="shared" si="15"/>
        <v>28</v>
      </c>
      <c r="AB7" s="94">
        <f t="shared" si="15"/>
        <v>29</v>
      </c>
      <c r="AC7" s="94">
        <f t="shared" si="15"/>
        <v>30</v>
      </c>
      <c r="AD7" s="96">
        <f t="shared" si="15"/>
        <v>31</v>
      </c>
      <c r="AE7" s="94">
        <f t="shared" si="15"/>
        <v>32</v>
      </c>
      <c r="AF7" s="94">
        <f t="shared" si="15"/>
        <v>33</v>
      </c>
      <c r="AG7" s="94">
        <f t="shared" si="1"/>
        <v>34</v>
      </c>
      <c r="AH7" s="93">
        <f t="shared" ref="AH7:AT7" si="16">AG7+1</f>
        <v>35</v>
      </c>
      <c r="AI7" s="93">
        <f t="shared" si="16"/>
        <v>36</v>
      </c>
      <c r="AJ7" s="93">
        <f t="shared" si="16"/>
        <v>37</v>
      </c>
      <c r="AK7" s="93">
        <f t="shared" si="16"/>
        <v>38</v>
      </c>
      <c r="AL7" s="94">
        <f t="shared" si="16"/>
        <v>39</v>
      </c>
      <c r="AM7" s="94">
        <f t="shared" si="16"/>
        <v>40</v>
      </c>
      <c r="AN7" s="94">
        <f t="shared" si="16"/>
        <v>41</v>
      </c>
      <c r="AO7" s="94">
        <f t="shared" si="16"/>
        <v>42</v>
      </c>
      <c r="AP7" s="94">
        <f t="shared" si="16"/>
        <v>43</v>
      </c>
      <c r="AQ7" s="94">
        <f t="shared" si="16"/>
        <v>44</v>
      </c>
      <c r="AR7" s="93">
        <f t="shared" si="16"/>
        <v>45</v>
      </c>
      <c r="AS7" s="95">
        <f t="shared" si="16"/>
        <v>46</v>
      </c>
      <c r="AT7" s="93">
        <f t="shared" si="16"/>
        <v>47</v>
      </c>
      <c r="AU7" s="93">
        <f t="shared" si="3"/>
        <v>48</v>
      </c>
      <c r="AV7" s="93">
        <f t="shared" ref="AV7:BS7" si="17">AU7+1</f>
        <v>49</v>
      </c>
      <c r="AW7" s="93">
        <f t="shared" si="17"/>
        <v>50</v>
      </c>
      <c r="AX7" s="93">
        <f t="shared" si="17"/>
        <v>51</v>
      </c>
      <c r="AY7" s="93">
        <f t="shared" si="17"/>
        <v>52</v>
      </c>
      <c r="AZ7" s="93">
        <f t="shared" si="17"/>
        <v>53</v>
      </c>
      <c r="BA7" s="93">
        <f t="shared" si="17"/>
        <v>54</v>
      </c>
      <c r="BB7" s="93">
        <f t="shared" si="17"/>
        <v>55</v>
      </c>
      <c r="BC7" s="93">
        <f t="shared" si="17"/>
        <v>56</v>
      </c>
      <c r="BD7" s="93">
        <f t="shared" si="17"/>
        <v>57</v>
      </c>
      <c r="BE7" s="93">
        <f t="shared" si="17"/>
        <v>58</v>
      </c>
      <c r="BF7" s="93">
        <f t="shared" si="17"/>
        <v>59</v>
      </c>
      <c r="BG7" s="93">
        <f t="shared" si="17"/>
        <v>60</v>
      </c>
      <c r="BH7" s="93">
        <f t="shared" si="17"/>
        <v>61</v>
      </c>
      <c r="BI7" s="93">
        <f t="shared" si="17"/>
        <v>62</v>
      </c>
      <c r="BJ7" s="93">
        <f t="shared" si="17"/>
        <v>63</v>
      </c>
      <c r="BK7" s="93">
        <f t="shared" si="17"/>
        <v>64</v>
      </c>
      <c r="BL7" s="93">
        <f t="shared" si="17"/>
        <v>65</v>
      </c>
      <c r="BM7" s="93">
        <f t="shared" si="17"/>
        <v>66</v>
      </c>
      <c r="BN7" s="93">
        <f t="shared" si="17"/>
        <v>67</v>
      </c>
      <c r="BO7" s="93">
        <f t="shared" si="17"/>
        <v>68</v>
      </c>
      <c r="BP7" s="93">
        <f t="shared" si="17"/>
        <v>69</v>
      </c>
      <c r="BQ7" s="93">
        <f t="shared" si="17"/>
        <v>70</v>
      </c>
      <c r="BR7" s="93">
        <f t="shared" si="17"/>
        <v>71</v>
      </c>
      <c r="BS7" s="93">
        <f t="shared" si="17"/>
        <v>72</v>
      </c>
      <c r="BT7" s="97">
        <f t="shared" si="5"/>
        <v>73</v>
      </c>
    </row>
    <row r="8" spans="1:72">
      <c r="A8" s="60" t="s">
        <v>27</v>
      </c>
      <c r="B8" s="189">
        <v>0</v>
      </c>
      <c r="C8" s="93">
        <f t="shared" ref="C8:AF8" si="18">B8+1</f>
        <v>1</v>
      </c>
      <c r="D8" s="93">
        <f t="shared" si="18"/>
        <v>2</v>
      </c>
      <c r="E8" s="93">
        <f t="shared" si="18"/>
        <v>3</v>
      </c>
      <c r="F8" s="93">
        <f t="shared" si="18"/>
        <v>4</v>
      </c>
      <c r="G8" s="93">
        <f t="shared" si="18"/>
        <v>5</v>
      </c>
      <c r="H8" s="93">
        <f t="shared" si="18"/>
        <v>6</v>
      </c>
      <c r="I8" s="93">
        <f t="shared" si="18"/>
        <v>7</v>
      </c>
      <c r="J8" s="97">
        <f t="shared" si="18"/>
        <v>8</v>
      </c>
      <c r="K8" s="92">
        <f t="shared" si="18"/>
        <v>9</v>
      </c>
      <c r="L8" s="93">
        <f t="shared" si="18"/>
        <v>10</v>
      </c>
      <c r="M8" s="94">
        <f>L8+1</f>
        <v>11</v>
      </c>
      <c r="N8" s="93">
        <f>M8+1</f>
        <v>12</v>
      </c>
      <c r="O8" s="93">
        <f t="shared" si="18"/>
        <v>13</v>
      </c>
      <c r="P8" s="95">
        <f t="shared" si="18"/>
        <v>14</v>
      </c>
      <c r="Q8" s="95">
        <f t="shared" si="18"/>
        <v>15</v>
      </c>
      <c r="R8" s="94">
        <f t="shared" si="18"/>
        <v>16</v>
      </c>
      <c r="S8" s="93">
        <f t="shared" si="18"/>
        <v>17</v>
      </c>
      <c r="T8" s="93">
        <f t="shared" si="18"/>
        <v>18</v>
      </c>
      <c r="U8" s="93">
        <f t="shared" si="18"/>
        <v>19</v>
      </c>
      <c r="V8" s="93">
        <f t="shared" si="18"/>
        <v>20</v>
      </c>
      <c r="W8" s="94">
        <f t="shared" si="18"/>
        <v>21</v>
      </c>
      <c r="X8" s="94">
        <f t="shared" si="18"/>
        <v>22</v>
      </c>
      <c r="Y8" s="94">
        <f t="shared" si="18"/>
        <v>23</v>
      </c>
      <c r="Z8" s="94">
        <f t="shared" si="18"/>
        <v>24</v>
      </c>
      <c r="AA8" s="94">
        <f t="shared" si="18"/>
        <v>25</v>
      </c>
      <c r="AB8" s="94">
        <f t="shared" si="18"/>
        <v>26</v>
      </c>
      <c r="AC8" s="94">
        <f t="shared" si="18"/>
        <v>27</v>
      </c>
      <c r="AD8" s="96">
        <f t="shared" si="18"/>
        <v>28</v>
      </c>
      <c r="AE8" s="94">
        <f t="shared" si="18"/>
        <v>29</v>
      </c>
      <c r="AF8" s="94">
        <f t="shared" si="18"/>
        <v>30</v>
      </c>
      <c r="AG8" s="94">
        <f t="shared" si="1"/>
        <v>31</v>
      </c>
      <c r="AH8" s="93">
        <f t="shared" ref="AH8:AT8" si="19">AG8+1</f>
        <v>32</v>
      </c>
      <c r="AI8" s="93">
        <f t="shared" si="19"/>
        <v>33</v>
      </c>
      <c r="AJ8" s="93">
        <f t="shared" si="19"/>
        <v>34</v>
      </c>
      <c r="AK8" s="93">
        <f t="shared" si="19"/>
        <v>35</v>
      </c>
      <c r="AL8" s="94">
        <f t="shared" si="19"/>
        <v>36</v>
      </c>
      <c r="AM8" s="94">
        <f t="shared" si="19"/>
        <v>37</v>
      </c>
      <c r="AN8" s="94">
        <f t="shared" si="19"/>
        <v>38</v>
      </c>
      <c r="AO8" s="94">
        <f t="shared" si="19"/>
        <v>39</v>
      </c>
      <c r="AP8" s="94">
        <f t="shared" si="19"/>
        <v>40</v>
      </c>
      <c r="AQ8" s="94">
        <f t="shared" si="19"/>
        <v>41</v>
      </c>
      <c r="AR8" s="93">
        <f t="shared" si="19"/>
        <v>42</v>
      </c>
      <c r="AS8" s="95">
        <f t="shared" si="19"/>
        <v>43</v>
      </c>
      <c r="AT8" s="93">
        <f t="shared" si="19"/>
        <v>44</v>
      </c>
      <c r="AU8" s="93">
        <f t="shared" si="3"/>
        <v>45</v>
      </c>
      <c r="AV8" s="93">
        <f t="shared" ref="AV8:BS8" si="20">AU8+1</f>
        <v>46</v>
      </c>
      <c r="AW8" s="93">
        <f t="shared" si="20"/>
        <v>47</v>
      </c>
      <c r="AX8" s="93">
        <f t="shared" si="20"/>
        <v>48</v>
      </c>
      <c r="AY8" s="93">
        <f t="shared" si="20"/>
        <v>49</v>
      </c>
      <c r="AZ8" s="93">
        <f t="shared" si="20"/>
        <v>50</v>
      </c>
      <c r="BA8" s="93">
        <f t="shared" si="20"/>
        <v>51</v>
      </c>
      <c r="BB8" s="93">
        <f t="shared" si="20"/>
        <v>52</v>
      </c>
      <c r="BC8" s="93">
        <f t="shared" si="20"/>
        <v>53</v>
      </c>
      <c r="BD8" s="93">
        <f t="shared" si="20"/>
        <v>54</v>
      </c>
      <c r="BE8" s="93">
        <f t="shared" si="20"/>
        <v>55</v>
      </c>
      <c r="BF8" s="93">
        <f t="shared" si="20"/>
        <v>56</v>
      </c>
      <c r="BG8" s="93">
        <f t="shared" si="20"/>
        <v>57</v>
      </c>
      <c r="BH8" s="93">
        <f t="shared" si="20"/>
        <v>58</v>
      </c>
      <c r="BI8" s="93">
        <f t="shared" si="20"/>
        <v>59</v>
      </c>
      <c r="BJ8" s="93">
        <f t="shared" si="20"/>
        <v>60</v>
      </c>
      <c r="BK8" s="93">
        <f t="shared" si="20"/>
        <v>61</v>
      </c>
      <c r="BL8" s="93">
        <f t="shared" si="20"/>
        <v>62</v>
      </c>
      <c r="BM8" s="93">
        <f t="shared" si="20"/>
        <v>63</v>
      </c>
      <c r="BN8" s="93">
        <f t="shared" si="20"/>
        <v>64</v>
      </c>
      <c r="BO8" s="93">
        <f t="shared" si="20"/>
        <v>65</v>
      </c>
      <c r="BP8" s="93">
        <f t="shared" si="20"/>
        <v>66</v>
      </c>
      <c r="BQ8" s="93">
        <f t="shared" si="20"/>
        <v>67</v>
      </c>
      <c r="BR8" s="93">
        <f t="shared" si="20"/>
        <v>68</v>
      </c>
      <c r="BS8" s="93">
        <f t="shared" si="20"/>
        <v>69</v>
      </c>
      <c r="BT8" s="97">
        <f t="shared" si="5"/>
        <v>70</v>
      </c>
    </row>
    <row r="9" spans="1:72">
      <c r="A9" s="61" t="s">
        <v>36</v>
      </c>
      <c r="B9" s="190">
        <v>180</v>
      </c>
      <c r="C9" s="119">
        <f>B9</f>
        <v>180</v>
      </c>
      <c r="D9" s="119">
        <f>C9</f>
        <v>180</v>
      </c>
      <c r="E9" s="119">
        <f t="shared" ref="E9:AT9" si="21">D9</f>
        <v>180</v>
      </c>
      <c r="F9" s="119">
        <f t="shared" si="21"/>
        <v>180</v>
      </c>
      <c r="G9" s="119">
        <f t="shared" si="21"/>
        <v>180</v>
      </c>
      <c r="H9" s="119">
        <f t="shared" si="21"/>
        <v>180</v>
      </c>
      <c r="I9" s="119">
        <f t="shared" si="21"/>
        <v>180</v>
      </c>
      <c r="J9" s="120">
        <f t="shared" si="21"/>
        <v>180</v>
      </c>
      <c r="K9" s="121">
        <f t="shared" si="21"/>
        <v>180</v>
      </c>
      <c r="L9" s="119">
        <f t="shared" si="21"/>
        <v>180</v>
      </c>
      <c r="M9" s="119">
        <f t="shared" si="21"/>
        <v>180</v>
      </c>
      <c r="N9" s="119">
        <f t="shared" si="21"/>
        <v>180</v>
      </c>
      <c r="O9" s="119">
        <f t="shared" si="21"/>
        <v>180</v>
      </c>
      <c r="P9" s="119">
        <f t="shared" si="21"/>
        <v>180</v>
      </c>
      <c r="Q9" s="119">
        <f t="shared" si="21"/>
        <v>180</v>
      </c>
      <c r="R9" s="119">
        <f t="shared" si="21"/>
        <v>180</v>
      </c>
      <c r="S9" s="119">
        <f t="shared" si="21"/>
        <v>180</v>
      </c>
      <c r="T9" s="119">
        <f t="shared" si="21"/>
        <v>180</v>
      </c>
      <c r="U9" s="119">
        <f t="shared" si="21"/>
        <v>180</v>
      </c>
      <c r="V9" s="119">
        <f t="shared" si="21"/>
        <v>180</v>
      </c>
      <c r="W9" s="119">
        <f t="shared" si="21"/>
        <v>180</v>
      </c>
      <c r="X9" s="119">
        <f t="shared" si="21"/>
        <v>180</v>
      </c>
      <c r="Y9" s="119">
        <f t="shared" si="21"/>
        <v>180</v>
      </c>
      <c r="Z9" s="119">
        <f t="shared" si="21"/>
        <v>180</v>
      </c>
      <c r="AA9" s="119">
        <f t="shared" si="21"/>
        <v>180</v>
      </c>
      <c r="AB9" s="119">
        <f t="shared" si="21"/>
        <v>180</v>
      </c>
      <c r="AC9" s="119">
        <f t="shared" si="21"/>
        <v>180</v>
      </c>
      <c r="AD9" s="119">
        <f t="shared" si="21"/>
        <v>180</v>
      </c>
      <c r="AE9" s="119">
        <f t="shared" si="21"/>
        <v>180</v>
      </c>
      <c r="AF9" s="119">
        <f t="shared" si="21"/>
        <v>180</v>
      </c>
      <c r="AG9" s="119">
        <f t="shared" si="21"/>
        <v>180</v>
      </c>
      <c r="AH9" s="119">
        <f t="shared" si="21"/>
        <v>180</v>
      </c>
      <c r="AI9" s="119">
        <f t="shared" si="21"/>
        <v>180</v>
      </c>
      <c r="AJ9" s="119">
        <f t="shared" si="21"/>
        <v>180</v>
      </c>
      <c r="AK9" s="119">
        <f t="shared" si="21"/>
        <v>180</v>
      </c>
      <c r="AL9" s="119">
        <f t="shared" si="21"/>
        <v>180</v>
      </c>
      <c r="AM9" s="119">
        <f t="shared" si="21"/>
        <v>180</v>
      </c>
      <c r="AN9" s="119">
        <f t="shared" si="21"/>
        <v>180</v>
      </c>
      <c r="AO9" s="119">
        <f t="shared" si="21"/>
        <v>180</v>
      </c>
      <c r="AP9" s="119">
        <f t="shared" si="21"/>
        <v>180</v>
      </c>
      <c r="AQ9" s="119">
        <f t="shared" si="21"/>
        <v>180</v>
      </c>
      <c r="AR9" s="119">
        <f t="shared" si="21"/>
        <v>180</v>
      </c>
      <c r="AS9" s="119">
        <f t="shared" si="21"/>
        <v>180</v>
      </c>
      <c r="AT9" s="119">
        <f t="shared" si="21"/>
        <v>180</v>
      </c>
      <c r="AU9" s="119">
        <f>AT9</f>
        <v>180</v>
      </c>
      <c r="AV9" s="119">
        <f t="shared" ref="AV9:BS9" si="22">AU9</f>
        <v>180</v>
      </c>
      <c r="AW9" s="119">
        <f t="shared" si="22"/>
        <v>180</v>
      </c>
      <c r="AX9" s="119">
        <f t="shared" si="22"/>
        <v>180</v>
      </c>
      <c r="AY9" s="119">
        <f t="shared" si="22"/>
        <v>180</v>
      </c>
      <c r="AZ9" s="119">
        <f t="shared" si="22"/>
        <v>180</v>
      </c>
      <c r="BA9" s="119">
        <f t="shared" si="22"/>
        <v>180</v>
      </c>
      <c r="BB9" s="119">
        <f t="shared" si="22"/>
        <v>180</v>
      </c>
      <c r="BC9" s="119">
        <f t="shared" si="22"/>
        <v>180</v>
      </c>
      <c r="BD9" s="119">
        <f t="shared" si="22"/>
        <v>180</v>
      </c>
      <c r="BE9" s="119">
        <f t="shared" si="22"/>
        <v>180</v>
      </c>
      <c r="BF9" s="119">
        <f t="shared" si="22"/>
        <v>180</v>
      </c>
      <c r="BG9" s="119">
        <f t="shared" si="22"/>
        <v>180</v>
      </c>
      <c r="BH9" s="119">
        <f t="shared" si="22"/>
        <v>180</v>
      </c>
      <c r="BI9" s="119">
        <f t="shared" si="22"/>
        <v>180</v>
      </c>
      <c r="BJ9" s="119">
        <f t="shared" si="22"/>
        <v>180</v>
      </c>
      <c r="BK9" s="119">
        <f t="shared" si="22"/>
        <v>180</v>
      </c>
      <c r="BL9" s="119">
        <f t="shared" si="22"/>
        <v>180</v>
      </c>
      <c r="BM9" s="119">
        <f t="shared" si="22"/>
        <v>180</v>
      </c>
      <c r="BN9" s="119">
        <f t="shared" si="22"/>
        <v>180</v>
      </c>
      <c r="BO9" s="119">
        <f t="shared" si="22"/>
        <v>180</v>
      </c>
      <c r="BP9" s="119">
        <f t="shared" si="22"/>
        <v>180</v>
      </c>
      <c r="BQ9" s="119">
        <f t="shared" si="22"/>
        <v>180</v>
      </c>
      <c r="BR9" s="119">
        <f t="shared" si="22"/>
        <v>180</v>
      </c>
      <c r="BS9" s="119">
        <f t="shared" si="22"/>
        <v>180</v>
      </c>
      <c r="BT9" s="120">
        <f>BS9</f>
        <v>180</v>
      </c>
    </row>
    <row r="10" spans="1:72">
      <c r="A10" s="61" t="s">
        <v>28</v>
      </c>
      <c r="B10" s="190">
        <v>120</v>
      </c>
      <c r="C10" s="119">
        <f t="shared" ref="C10:C15" si="23">B10</f>
        <v>120</v>
      </c>
      <c r="D10" s="119">
        <f t="shared" ref="D10:AT10" si="24">C10</f>
        <v>120</v>
      </c>
      <c r="E10" s="119">
        <f t="shared" si="24"/>
        <v>120</v>
      </c>
      <c r="F10" s="119">
        <f t="shared" si="24"/>
        <v>120</v>
      </c>
      <c r="G10" s="119">
        <f t="shared" si="24"/>
        <v>120</v>
      </c>
      <c r="H10" s="119">
        <f t="shared" si="24"/>
        <v>120</v>
      </c>
      <c r="I10" s="119">
        <v>0</v>
      </c>
      <c r="J10" s="120">
        <f t="shared" si="24"/>
        <v>0</v>
      </c>
      <c r="K10" s="121">
        <f t="shared" si="24"/>
        <v>0</v>
      </c>
      <c r="L10" s="119">
        <f t="shared" si="24"/>
        <v>0</v>
      </c>
      <c r="M10" s="119">
        <f t="shared" si="24"/>
        <v>0</v>
      </c>
      <c r="N10" s="119">
        <f t="shared" si="24"/>
        <v>0</v>
      </c>
      <c r="O10" s="119">
        <f t="shared" si="24"/>
        <v>0</v>
      </c>
      <c r="P10" s="119">
        <f t="shared" si="24"/>
        <v>0</v>
      </c>
      <c r="Q10" s="119">
        <f t="shared" si="24"/>
        <v>0</v>
      </c>
      <c r="R10" s="119">
        <f t="shared" si="24"/>
        <v>0</v>
      </c>
      <c r="S10" s="119">
        <f t="shared" si="24"/>
        <v>0</v>
      </c>
      <c r="T10" s="119">
        <f t="shared" si="24"/>
        <v>0</v>
      </c>
      <c r="U10" s="119">
        <f t="shared" si="24"/>
        <v>0</v>
      </c>
      <c r="V10" s="119">
        <f t="shared" si="24"/>
        <v>0</v>
      </c>
      <c r="W10" s="119">
        <f t="shared" si="24"/>
        <v>0</v>
      </c>
      <c r="X10" s="119">
        <f t="shared" si="24"/>
        <v>0</v>
      </c>
      <c r="Y10" s="119">
        <f t="shared" si="24"/>
        <v>0</v>
      </c>
      <c r="Z10" s="119">
        <f t="shared" si="24"/>
        <v>0</v>
      </c>
      <c r="AA10" s="119">
        <f t="shared" si="24"/>
        <v>0</v>
      </c>
      <c r="AB10" s="119">
        <f t="shared" si="24"/>
        <v>0</v>
      </c>
      <c r="AC10" s="119">
        <f t="shared" si="24"/>
        <v>0</v>
      </c>
      <c r="AD10" s="119">
        <f t="shared" si="24"/>
        <v>0</v>
      </c>
      <c r="AE10" s="119">
        <f t="shared" si="24"/>
        <v>0</v>
      </c>
      <c r="AF10" s="119">
        <f t="shared" si="24"/>
        <v>0</v>
      </c>
      <c r="AG10" s="119">
        <f t="shared" si="24"/>
        <v>0</v>
      </c>
      <c r="AH10" s="119">
        <f t="shared" si="24"/>
        <v>0</v>
      </c>
      <c r="AI10" s="119">
        <f t="shared" si="24"/>
        <v>0</v>
      </c>
      <c r="AJ10" s="119">
        <f t="shared" si="24"/>
        <v>0</v>
      </c>
      <c r="AK10" s="119">
        <f t="shared" si="24"/>
        <v>0</v>
      </c>
      <c r="AL10" s="119">
        <f t="shared" si="24"/>
        <v>0</v>
      </c>
      <c r="AM10" s="119">
        <f t="shared" si="24"/>
        <v>0</v>
      </c>
      <c r="AN10" s="119">
        <f t="shared" si="24"/>
        <v>0</v>
      </c>
      <c r="AO10" s="119">
        <f t="shared" si="24"/>
        <v>0</v>
      </c>
      <c r="AP10" s="119">
        <f t="shared" si="24"/>
        <v>0</v>
      </c>
      <c r="AQ10" s="119">
        <f t="shared" si="24"/>
        <v>0</v>
      </c>
      <c r="AR10" s="119">
        <f t="shared" si="24"/>
        <v>0</v>
      </c>
      <c r="AS10" s="119">
        <f t="shared" si="24"/>
        <v>0</v>
      </c>
      <c r="AT10" s="119">
        <f t="shared" si="24"/>
        <v>0</v>
      </c>
      <c r="AU10" s="119">
        <f>AT10</f>
        <v>0</v>
      </c>
      <c r="AV10" s="119">
        <f t="shared" ref="AV10:BS10" si="25">AU10</f>
        <v>0</v>
      </c>
      <c r="AW10" s="119">
        <f t="shared" si="25"/>
        <v>0</v>
      </c>
      <c r="AX10" s="119">
        <f t="shared" si="25"/>
        <v>0</v>
      </c>
      <c r="AY10" s="119">
        <f t="shared" si="25"/>
        <v>0</v>
      </c>
      <c r="AZ10" s="119">
        <f t="shared" si="25"/>
        <v>0</v>
      </c>
      <c r="BA10" s="119">
        <f t="shared" si="25"/>
        <v>0</v>
      </c>
      <c r="BB10" s="119">
        <f t="shared" si="25"/>
        <v>0</v>
      </c>
      <c r="BC10" s="119">
        <f t="shared" si="25"/>
        <v>0</v>
      </c>
      <c r="BD10" s="119">
        <f t="shared" si="25"/>
        <v>0</v>
      </c>
      <c r="BE10" s="119">
        <f t="shared" si="25"/>
        <v>0</v>
      </c>
      <c r="BF10" s="119">
        <f t="shared" si="25"/>
        <v>0</v>
      </c>
      <c r="BG10" s="119">
        <f t="shared" si="25"/>
        <v>0</v>
      </c>
      <c r="BH10" s="119">
        <f t="shared" si="25"/>
        <v>0</v>
      </c>
      <c r="BI10" s="119">
        <f t="shared" si="25"/>
        <v>0</v>
      </c>
      <c r="BJ10" s="119">
        <f t="shared" si="25"/>
        <v>0</v>
      </c>
      <c r="BK10" s="119">
        <f t="shared" si="25"/>
        <v>0</v>
      </c>
      <c r="BL10" s="119">
        <f t="shared" si="25"/>
        <v>0</v>
      </c>
      <c r="BM10" s="119">
        <f t="shared" si="25"/>
        <v>0</v>
      </c>
      <c r="BN10" s="119">
        <f t="shared" si="25"/>
        <v>0</v>
      </c>
      <c r="BO10" s="119">
        <f t="shared" si="25"/>
        <v>0</v>
      </c>
      <c r="BP10" s="119">
        <f t="shared" si="25"/>
        <v>0</v>
      </c>
      <c r="BQ10" s="119">
        <f t="shared" si="25"/>
        <v>0</v>
      </c>
      <c r="BR10" s="119">
        <f t="shared" si="25"/>
        <v>0</v>
      </c>
      <c r="BS10" s="119">
        <f t="shared" si="25"/>
        <v>0</v>
      </c>
      <c r="BT10" s="120">
        <f>BS10</f>
        <v>0</v>
      </c>
    </row>
    <row r="11" spans="1:72">
      <c r="A11" s="61" t="s">
        <v>29</v>
      </c>
      <c r="B11" s="190">
        <v>0</v>
      </c>
      <c r="C11" s="119">
        <f t="shared" si="23"/>
        <v>0</v>
      </c>
      <c r="D11" s="119">
        <f t="shared" ref="D11:BM11" si="26">C11</f>
        <v>0</v>
      </c>
      <c r="E11" s="119">
        <f t="shared" si="26"/>
        <v>0</v>
      </c>
      <c r="F11" s="119">
        <f t="shared" si="26"/>
        <v>0</v>
      </c>
      <c r="G11" s="119">
        <f t="shared" si="26"/>
        <v>0</v>
      </c>
      <c r="H11" s="119">
        <f t="shared" si="26"/>
        <v>0</v>
      </c>
      <c r="I11" s="119">
        <v>120</v>
      </c>
      <c r="J11" s="120">
        <f t="shared" si="26"/>
        <v>120</v>
      </c>
      <c r="K11" s="121">
        <f t="shared" si="26"/>
        <v>120</v>
      </c>
      <c r="L11" s="119">
        <f t="shared" si="26"/>
        <v>120</v>
      </c>
      <c r="M11" s="119">
        <f t="shared" si="26"/>
        <v>120</v>
      </c>
      <c r="N11" s="119">
        <f t="shared" si="26"/>
        <v>120</v>
      </c>
      <c r="O11" s="119">
        <f t="shared" si="26"/>
        <v>120</v>
      </c>
      <c r="P11" s="119">
        <f t="shared" si="26"/>
        <v>120</v>
      </c>
      <c r="Q11" s="119">
        <f t="shared" si="26"/>
        <v>120</v>
      </c>
      <c r="R11" s="119">
        <f t="shared" si="26"/>
        <v>120</v>
      </c>
      <c r="S11" s="119">
        <f t="shared" si="26"/>
        <v>120</v>
      </c>
      <c r="T11" s="119">
        <f t="shared" si="26"/>
        <v>120</v>
      </c>
      <c r="U11" s="119">
        <f t="shared" si="26"/>
        <v>120</v>
      </c>
      <c r="V11" s="119">
        <f t="shared" si="26"/>
        <v>120</v>
      </c>
      <c r="W11" s="119">
        <f t="shared" si="26"/>
        <v>120</v>
      </c>
      <c r="X11" s="119">
        <f t="shared" si="26"/>
        <v>120</v>
      </c>
      <c r="Y11" s="119">
        <f t="shared" si="26"/>
        <v>120</v>
      </c>
      <c r="Z11" s="119">
        <f t="shared" si="26"/>
        <v>120</v>
      </c>
      <c r="AA11" s="119">
        <f t="shared" si="26"/>
        <v>120</v>
      </c>
      <c r="AB11" s="119">
        <f t="shared" si="26"/>
        <v>120</v>
      </c>
      <c r="AC11" s="119">
        <f t="shared" si="26"/>
        <v>120</v>
      </c>
      <c r="AD11" s="119">
        <f t="shared" si="26"/>
        <v>120</v>
      </c>
      <c r="AE11" s="119">
        <f t="shared" si="26"/>
        <v>120</v>
      </c>
      <c r="AF11" s="119">
        <f t="shared" si="26"/>
        <v>120</v>
      </c>
      <c r="AG11" s="119">
        <f t="shared" si="26"/>
        <v>120</v>
      </c>
      <c r="AH11" s="119">
        <f t="shared" si="26"/>
        <v>120</v>
      </c>
      <c r="AI11" s="119">
        <f t="shared" si="26"/>
        <v>120</v>
      </c>
      <c r="AJ11" s="119">
        <f t="shared" si="26"/>
        <v>120</v>
      </c>
      <c r="AK11" s="119">
        <f t="shared" si="26"/>
        <v>120</v>
      </c>
      <c r="AL11" s="119">
        <v>0</v>
      </c>
      <c r="AM11" s="119">
        <f t="shared" si="26"/>
        <v>0</v>
      </c>
      <c r="AN11" s="119">
        <f t="shared" si="26"/>
        <v>0</v>
      </c>
      <c r="AO11" s="119">
        <f t="shared" si="26"/>
        <v>0</v>
      </c>
      <c r="AP11" s="119">
        <f t="shared" si="26"/>
        <v>0</v>
      </c>
      <c r="AQ11" s="119">
        <f t="shared" si="26"/>
        <v>0</v>
      </c>
      <c r="AR11" s="119">
        <f t="shared" si="26"/>
        <v>0</v>
      </c>
      <c r="AS11" s="119">
        <f t="shared" si="26"/>
        <v>0</v>
      </c>
      <c r="AT11" s="119">
        <f t="shared" si="26"/>
        <v>0</v>
      </c>
      <c r="AU11" s="119">
        <f t="shared" si="26"/>
        <v>0</v>
      </c>
      <c r="AV11" s="119">
        <f t="shared" si="26"/>
        <v>0</v>
      </c>
      <c r="AW11" s="119">
        <f t="shared" si="26"/>
        <v>0</v>
      </c>
      <c r="AX11" s="119">
        <f t="shared" si="26"/>
        <v>0</v>
      </c>
      <c r="AY11" s="119">
        <f t="shared" si="26"/>
        <v>0</v>
      </c>
      <c r="AZ11" s="119">
        <f t="shared" si="26"/>
        <v>0</v>
      </c>
      <c r="BA11" s="119">
        <f t="shared" si="26"/>
        <v>0</v>
      </c>
      <c r="BB11" s="119">
        <f t="shared" si="26"/>
        <v>0</v>
      </c>
      <c r="BC11" s="119">
        <f t="shared" si="26"/>
        <v>0</v>
      </c>
      <c r="BD11" s="119">
        <f t="shared" si="26"/>
        <v>0</v>
      </c>
      <c r="BE11" s="119">
        <f t="shared" si="26"/>
        <v>0</v>
      </c>
      <c r="BF11" s="119">
        <f t="shared" si="26"/>
        <v>0</v>
      </c>
      <c r="BG11" s="119">
        <f t="shared" si="26"/>
        <v>0</v>
      </c>
      <c r="BH11" s="119">
        <f t="shared" si="26"/>
        <v>0</v>
      </c>
      <c r="BI11" s="119">
        <f t="shared" si="26"/>
        <v>0</v>
      </c>
      <c r="BJ11" s="119">
        <f t="shared" si="26"/>
        <v>0</v>
      </c>
      <c r="BK11" s="119">
        <f t="shared" si="26"/>
        <v>0</v>
      </c>
      <c r="BL11" s="119">
        <f t="shared" si="26"/>
        <v>0</v>
      </c>
      <c r="BM11" s="119">
        <f t="shared" si="26"/>
        <v>0</v>
      </c>
      <c r="BN11" s="119"/>
      <c r="BO11" s="119"/>
      <c r="BP11" s="119"/>
      <c r="BQ11" s="119"/>
      <c r="BR11" s="119"/>
      <c r="BS11" s="119"/>
      <c r="BT11" s="120"/>
    </row>
    <row r="12" spans="1:72">
      <c r="A12" s="61" t="s">
        <v>76</v>
      </c>
      <c r="B12" s="191">
        <f>年間保険料計算シート!E18</f>
        <v>39.6</v>
      </c>
      <c r="C12" s="119">
        <f t="shared" si="23"/>
        <v>39.6</v>
      </c>
      <c r="D12" s="119">
        <f t="shared" ref="D12:AK12" si="27">C12</f>
        <v>39.6</v>
      </c>
      <c r="E12" s="119">
        <f t="shared" si="27"/>
        <v>39.6</v>
      </c>
      <c r="F12" s="119">
        <f t="shared" si="27"/>
        <v>39.6</v>
      </c>
      <c r="G12" s="119">
        <f t="shared" si="27"/>
        <v>39.6</v>
      </c>
      <c r="H12" s="119">
        <f t="shared" si="27"/>
        <v>39.6</v>
      </c>
      <c r="I12" s="119">
        <f t="shared" si="27"/>
        <v>39.6</v>
      </c>
      <c r="J12" s="120">
        <f t="shared" si="27"/>
        <v>39.6</v>
      </c>
      <c r="K12" s="121">
        <f t="shared" si="27"/>
        <v>39.6</v>
      </c>
      <c r="L12" s="119">
        <f t="shared" si="27"/>
        <v>39.6</v>
      </c>
      <c r="M12" s="119">
        <f t="shared" si="27"/>
        <v>39.6</v>
      </c>
      <c r="N12" s="119">
        <f t="shared" si="27"/>
        <v>39.6</v>
      </c>
      <c r="O12" s="119">
        <f t="shared" si="27"/>
        <v>39.6</v>
      </c>
      <c r="P12" s="119">
        <f t="shared" si="27"/>
        <v>39.6</v>
      </c>
      <c r="Q12" s="119">
        <f t="shared" si="27"/>
        <v>39.6</v>
      </c>
      <c r="R12" s="119">
        <f t="shared" si="27"/>
        <v>39.6</v>
      </c>
      <c r="S12" s="119">
        <f t="shared" si="27"/>
        <v>39.6</v>
      </c>
      <c r="T12" s="119">
        <f t="shared" si="27"/>
        <v>39.6</v>
      </c>
      <c r="U12" s="119">
        <f t="shared" si="27"/>
        <v>39.6</v>
      </c>
      <c r="V12" s="119">
        <f t="shared" si="27"/>
        <v>39.6</v>
      </c>
      <c r="W12" s="119">
        <f t="shared" si="27"/>
        <v>39.6</v>
      </c>
      <c r="X12" s="119">
        <f t="shared" si="27"/>
        <v>39.6</v>
      </c>
      <c r="Y12" s="119">
        <f t="shared" si="27"/>
        <v>39.6</v>
      </c>
      <c r="Z12" s="119">
        <f t="shared" si="27"/>
        <v>39.6</v>
      </c>
      <c r="AA12" s="119">
        <f t="shared" si="27"/>
        <v>39.6</v>
      </c>
      <c r="AB12" s="119">
        <f t="shared" si="27"/>
        <v>39.6</v>
      </c>
      <c r="AC12" s="119">
        <f t="shared" si="27"/>
        <v>39.6</v>
      </c>
      <c r="AD12" s="119">
        <f t="shared" si="27"/>
        <v>39.6</v>
      </c>
      <c r="AE12" s="119">
        <f t="shared" si="27"/>
        <v>39.6</v>
      </c>
      <c r="AF12" s="119">
        <f t="shared" si="27"/>
        <v>39.6</v>
      </c>
      <c r="AG12" s="119">
        <f t="shared" si="27"/>
        <v>39.6</v>
      </c>
      <c r="AH12" s="119">
        <f t="shared" si="27"/>
        <v>39.6</v>
      </c>
      <c r="AI12" s="119">
        <f t="shared" si="27"/>
        <v>39.6</v>
      </c>
      <c r="AJ12" s="119">
        <f t="shared" si="27"/>
        <v>39.6</v>
      </c>
      <c r="AK12" s="119">
        <f t="shared" si="27"/>
        <v>39.6</v>
      </c>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20"/>
    </row>
    <row r="13" spans="1:72">
      <c r="A13" s="61" t="s">
        <v>30</v>
      </c>
      <c r="B13" s="190">
        <v>36</v>
      </c>
      <c r="C13" s="119">
        <f t="shared" si="23"/>
        <v>36</v>
      </c>
      <c r="D13" s="119">
        <f t="shared" ref="D13:AM13" si="28">C13</f>
        <v>36</v>
      </c>
      <c r="E13" s="119">
        <f t="shared" si="28"/>
        <v>36</v>
      </c>
      <c r="F13" s="119">
        <f t="shared" si="28"/>
        <v>36</v>
      </c>
      <c r="G13" s="119">
        <f t="shared" si="28"/>
        <v>36</v>
      </c>
      <c r="H13" s="119">
        <f t="shared" si="28"/>
        <v>36</v>
      </c>
      <c r="I13" s="119">
        <f t="shared" si="28"/>
        <v>36</v>
      </c>
      <c r="J13" s="120">
        <f t="shared" si="28"/>
        <v>36</v>
      </c>
      <c r="K13" s="121">
        <f t="shared" si="28"/>
        <v>36</v>
      </c>
      <c r="L13" s="119">
        <f t="shared" si="28"/>
        <v>36</v>
      </c>
      <c r="M13" s="119">
        <f t="shared" si="28"/>
        <v>36</v>
      </c>
      <c r="N13" s="119">
        <f>M13</f>
        <v>36</v>
      </c>
      <c r="O13" s="119">
        <f t="shared" si="28"/>
        <v>36</v>
      </c>
      <c r="P13" s="119">
        <f t="shared" si="28"/>
        <v>36</v>
      </c>
      <c r="Q13" s="119">
        <f t="shared" si="28"/>
        <v>36</v>
      </c>
      <c r="R13" s="119">
        <f t="shared" si="28"/>
        <v>36</v>
      </c>
      <c r="S13" s="119">
        <f t="shared" si="28"/>
        <v>36</v>
      </c>
      <c r="T13" s="119">
        <f t="shared" si="28"/>
        <v>36</v>
      </c>
      <c r="U13" s="119">
        <f t="shared" si="28"/>
        <v>36</v>
      </c>
      <c r="V13" s="119">
        <f t="shared" si="28"/>
        <v>36</v>
      </c>
      <c r="W13" s="119">
        <f t="shared" si="28"/>
        <v>36</v>
      </c>
      <c r="X13" s="119">
        <f t="shared" si="28"/>
        <v>36</v>
      </c>
      <c r="Y13" s="119">
        <f t="shared" si="28"/>
        <v>36</v>
      </c>
      <c r="Z13" s="119">
        <f t="shared" si="28"/>
        <v>36</v>
      </c>
      <c r="AA13" s="119">
        <f t="shared" si="28"/>
        <v>36</v>
      </c>
      <c r="AB13" s="119">
        <f t="shared" si="28"/>
        <v>36</v>
      </c>
      <c r="AC13" s="119">
        <f t="shared" si="28"/>
        <v>36</v>
      </c>
      <c r="AD13" s="119">
        <f t="shared" si="28"/>
        <v>36</v>
      </c>
      <c r="AE13" s="119">
        <f t="shared" si="28"/>
        <v>36</v>
      </c>
      <c r="AF13" s="119">
        <f t="shared" si="28"/>
        <v>36</v>
      </c>
      <c r="AG13" s="119">
        <f t="shared" si="28"/>
        <v>36</v>
      </c>
      <c r="AH13" s="119">
        <f t="shared" si="28"/>
        <v>36</v>
      </c>
      <c r="AI13" s="119">
        <f t="shared" si="28"/>
        <v>36</v>
      </c>
      <c r="AJ13" s="119">
        <f t="shared" si="28"/>
        <v>36</v>
      </c>
      <c r="AK13" s="119">
        <f t="shared" si="28"/>
        <v>36</v>
      </c>
      <c r="AL13" s="119">
        <f t="shared" si="28"/>
        <v>36</v>
      </c>
      <c r="AM13" s="119">
        <f t="shared" si="28"/>
        <v>36</v>
      </c>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20"/>
    </row>
    <row r="14" spans="1:72">
      <c r="A14" s="61" t="s">
        <v>77</v>
      </c>
      <c r="B14" s="190">
        <v>36</v>
      </c>
      <c r="C14" s="119">
        <f t="shared" si="23"/>
        <v>36</v>
      </c>
      <c r="D14" s="119">
        <f t="shared" ref="D14:AY16" si="29">C14</f>
        <v>36</v>
      </c>
      <c r="E14" s="119">
        <f t="shared" si="29"/>
        <v>36</v>
      </c>
      <c r="F14" s="119">
        <f t="shared" si="29"/>
        <v>36</v>
      </c>
      <c r="G14" s="119">
        <f t="shared" si="29"/>
        <v>36</v>
      </c>
      <c r="H14" s="119">
        <f t="shared" si="29"/>
        <v>36</v>
      </c>
      <c r="I14" s="119">
        <f t="shared" si="29"/>
        <v>36</v>
      </c>
      <c r="J14" s="120">
        <f t="shared" si="29"/>
        <v>36</v>
      </c>
      <c r="K14" s="121">
        <f t="shared" si="29"/>
        <v>36</v>
      </c>
      <c r="L14" s="119">
        <f t="shared" si="29"/>
        <v>36</v>
      </c>
      <c r="M14" s="119">
        <f t="shared" si="29"/>
        <v>36</v>
      </c>
      <c r="N14" s="119">
        <f t="shared" si="29"/>
        <v>36</v>
      </c>
      <c r="O14" s="119">
        <f t="shared" si="29"/>
        <v>36</v>
      </c>
      <c r="P14" s="119">
        <f t="shared" si="29"/>
        <v>36</v>
      </c>
      <c r="Q14" s="119">
        <f t="shared" si="29"/>
        <v>36</v>
      </c>
      <c r="R14" s="119">
        <f t="shared" si="29"/>
        <v>36</v>
      </c>
      <c r="S14" s="119">
        <f t="shared" si="29"/>
        <v>36</v>
      </c>
      <c r="T14" s="119">
        <f t="shared" si="29"/>
        <v>36</v>
      </c>
      <c r="U14" s="119">
        <f t="shared" si="29"/>
        <v>36</v>
      </c>
      <c r="V14" s="119">
        <f t="shared" si="29"/>
        <v>36</v>
      </c>
      <c r="W14" s="119">
        <f t="shared" si="29"/>
        <v>36</v>
      </c>
      <c r="X14" s="119">
        <f t="shared" si="29"/>
        <v>36</v>
      </c>
      <c r="Y14" s="119">
        <f t="shared" si="29"/>
        <v>36</v>
      </c>
      <c r="Z14" s="119">
        <f t="shared" si="29"/>
        <v>36</v>
      </c>
      <c r="AA14" s="119">
        <f t="shared" si="29"/>
        <v>36</v>
      </c>
      <c r="AB14" s="119">
        <f t="shared" si="29"/>
        <v>36</v>
      </c>
      <c r="AC14" s="119">
        <f t="shared" si="29"/>
        <v>36</v>
      </c>
      <c r="AD14" s="119">
        <f t="shared" si="29"/>
        <v>36</v>
      </c>
      <c r="AE14" s="119">
        <f t="shared" si="29"/>
        <v>36</v>
      </c>
      <c r="AF14" s="119">
        <f t="shared" si="29"/>
        <v>36</v>
      </c>
      <c r="AG14" s="119">
        <f t="shared" si="29"/>
        <v>36</v>
      </c>
      <c r="AH14" s="119">
        <f t="shared" si="29"/>
        <v>36</v>
      </c>
      <c r="AI14" s="119">
        <f t="shared" si="29"/>
        <v>36</v>
      </c>
      <c r="AJ14" s="119">
        <f t="shared" si="29"/>
        <v>36</v>
      </c>
      <c r="AK14" s="119">
        <f t="shared" si="29"/>
        <v>36</v>
      </c>
      <c r="AL14" s="119">
        <f t="shared" si="29"/>
        <v>36</v>
      </c>
      <c r="AM14" s="119">
        <f t="shared" si="29"/>
        <v>36</v>
      </c>
      <c r="AN14" s="119">
        <f t="shared" si="29"/>
        <v>36</v>
      </c>
      <c r="AO14" s="119">
        <f t="shared" si="29"/>
        <v>36</v>
      </c>
      <c r="AP14" s="119">
        <f t="shared" si="29"/>
        <v>36</v>
      </c>
      <c r="AQ14" s="119">
        <f t="shared" si="29"/>
        <v>36</v>
      </c>
      <c r="AR14" s="119">
        <f t="shared" si="29"/>
        <v>36</v>
      </c>
      <c r="AS14" s="119">
        <f t="shared" si="29"/>
        <v>36</v>
      </c>
      <c r="AT14" s="119">
        <f t="shared" si="29"/>
        <v>36</v>
      </c>
      <c r="AU14" s="119">
        <f t="shared" si="29"/>
        <v>36</v>
      </c>
      <c r="AV14" s="119">
        <f t="shared" si="29"/>
        <v>36</v>
      </c>
      <c r="AW14" s="119">
        <f t="shared" si="29"/>
        <v>36</v>
      </c>
      <c r="AX14" s="119">
        <f t="shared" si="29"/>
        <v>36</v>
      </c>
      <c r="AY14" s="119">
        <f t="shared" si="29"/>
        <v>36</v>
      </c>
      <c r="AZ14" s="119"/>
      <c r="BA14" s="119"/>
      <c r="BB14" s="119"/>
      <c r="BC14" s="119"/>
      <c r="BD14" s="119"/>
      <c r="BE14" s="119"/>
      <c r="BF14" s="119"/>
      <c r="BG14" s="119"/>
      <c r="BH14" s="119"/>
      <c r="BI14" s="119"/>
      <c r="BJ14" s="119"/>
      <c r="BK14" s="119"/>
      <c r="BL14" s="119"/>
      <c r="BM14" s="119"/>
      <c r="BN14" s="119"/>
      <c r="BO14" s="119"/>
      <c r="BP14" s="119"/>
      <c r="BQ14" s="119"/>
      <c r="BR14" s="119"/>
      <c r="BS14" s="119"/>
      <c r="BT14" s="120"/>
    </row>
    <row r="15" spans="1:72">
      <c r="A15" s="61" t="s">
        <v>100</v>
      </c>
      <c r="B15" s="190">
        <f>教育費計算シート!B13</f>
        <v>48.2</v>
      </c>
      <c r="C15" s="154">
        <f t="shared" si="23"/>
        <v>48.2</v>
      </c>
      <c r="D15" s="154">
        <f t="shared" si="29"/>
        <v>48.2</v>
      </c>
      <c r="E15" s="154">
        <f>教育費計算シート!B14</f>
        <v>32.200000000000003</v>
      </c>
      <c r="F15" s="154">
        <f t="shared" si="29"/>
        <v>32.200000000000003</v>
      </c>
      <c r="G15" s="154">
        <f t="shared" si="29"/>
        <v>32.200000000000003</v>
      </c>
      <c r="H15" s="154">
        <f t="shared" si="29"/>
        <v>32.200000000000003</v>
      </c>
      <c r="I15" s="154">
        <f t="shared" si="29"/>
        <v>32.200000000000003</v>
      </c>
      <c r="J15" s="192">
        <f t="shared" si="29"/>
        <v>32.200000000000003</v>
      </c>
      <c r="K15" s="118">
        <f>教育費計算シート!B15</f>
        <v>47.9</v>
      </c>
      <c r="L15" s="154">
        <f t="shared" si="29"/>
        <v>47.9</v>
      </c>
      <c r="M15" s="154">
        <f t="shared" si="29"/>
        <v>47.9</v>
      </c>
      <c r="N15" s="154">
        <f>教育費計算シート!B16</f>
        <v>45.1</v>
      </c>
      <c r="O15" s="154">
        <f t="shared" si="29"/>
        <v>45.1</v>
      </c>
      <c r="P15" s="154">
        <f t="shared" si="29"/>
        <v>45.1</v>
      </c>
      <c r="Q15" s="155">
        <f>教育費計算シート!B17</f>
        <v>160.1</v>
      </c>
      <c r="R15" s="155">
        <f t="shared" si="29"/>
        <v>160.1</v>
      </c>
      <c r="S15" s="155">
        <f t="shared" si="29"/>
        <v>160.1</v>
      </c>
      <c r="T15" s="155">
        <f t="shared" si="29"/>
        <v>160.1</v>
      </c>
      <c r="U15" s="154"/>
      <c r="V15" s="154"/>
      <c r="W15" s="154"/>
      <c r="X15" s="154"/>
      <c r="Y15" s="154"/>
      <c r="Z15" s="154"/>
      <c r="AA15" s="154"/>
      <c r="AB15" s="154"/>
      <c r="AC15" s="154"/>
      <c r="AD15" s="154"/>
      <c r="AE15" s="154"/>
      <c r="AF15" s="154"/>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20"/>
    </row>
    <row r="16" spans="1:72">
      <c r="A16" s="61" t="s">
        <v>101</v>
      </c>
      <c r="B16" s="190"/>
      <c r="C16" s="154"/>
      <c r="D16" s="154"/>
      <c r="E16" s="154">
        <f>教育費計算シート!B27</f>
        <v>48.2</v>
      </c>
      <c r="F16" s="154">
        <f t="shared" si="29"/>
        <v>48.2</v>
      </c>
      <c r="G16" s="154">
        <f t="shared" si="29"/>
        <v>48.2</v>
      </c>
      <c r="H16" s="154">
        <f>教育費計算シート!B28</f>
        <v>32.200000000000003</v>
      </c>
      <c r="I16" s="154">
        <f>H16</f>
        <v>32.200000000000003</v>
      </c>
      <c r="J16" s="192">
        <f t="shared" si="29"/>
        <v>32.200000000000003</v>
      </c>
      <c r="K16" s="118">
        <f t="shared" si="29"/>
        <v>32.200000000000003</v>
      </c>
      <c r="L16" s="154">
        <f t="shared" si="29"/>
        <v>32.200000000000003</v>
      </c>
      <c r="M16" s="154">
        <f t="shared" si="29"/>
        <v>32.200000000000003</v>
      </c>
      <c r="N16" s="154">
        <f t="shared" si="29"/>
        <v>32.200000000000003</v>
      </c>
      <c r="O16" s="154">
        <f t="shared" si="29"/>
        <v>32.200000000000003</v>
      </c>
      <c r="P16" s="154">
        <f t="shared" si="29"/>
        <v>32.200000000000003</v>
      </c>
      <c r="Q16" s="155">
        <f>教育費計算シート!B30</f>
        <v>45.1</v>
      </c>
      <c r="R16" s="155">
        <f t="shared" si="29"/>
        <v>45.1</v>
      </c>
      <c r="S16" s="155">
        <f t="shared" si="29"/>
        <v>45.1</v>
      </c>
      <c r="T16" s="155">
        <f>教育費計算シート!B31</f>
        <v>160.1</v>
      </c>
      <c r="U16" s="154">
        <f>T16</f>
        <v>160.1</v>
      </c>
      <c r="V16" s="154">
        <f t="shared" ref="V16:W16" si="30">U16</f>
        <v>160.1</v>
      </c>
      <c r="W16" s="154">
        <f t="shared" si="30"/>
        <v>160.1</v>
      </c>
      <c r="X16" s="154"/>
      <c r="Y16" s="154"/>
      <c r="Z16" s="154"/>
      <c r="AA16" s="154"/>
      <c r="AB16" s="154"/>
      <c r="AC16" s="154"/>
      <c r="AD16" s="154"/>
      <c r="AE16" s="154"/>
      <c r="AF16" s="154"/>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20"/>
    </row>
    <row r="17" spans="1:72">
      <c r="A17" s="61" t="s">
        <v>79</v>
      </c>
      <c r="B17" s="190"/>
      <c r="C17" s="119"/>
      <c r="D17" s="119"/>
      <c r="E17" s="119"/>
      <c r="F17" s="119"/>
      <c r="G17" s="119"/>
      <c r="H17" s="119"/>
      <c r="I17" s="119"/>
      <c r="J17" s="120"/>
      <c r="K17" s="121"/>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20"/>
    </row>
    <row r="18" spans="1:72" ht="14.4" thickBot="1">
      <c r="A18" s="73" t="s">
        <v>78</v>
      </c>
      <c r="B18" s="193"/>
      <c r="C18" s="122"/>
      <c r="D18" s="122"/>
      <c r="E18" s="122"/>
      <c r="F18" s="122"/>
      <c r="G18" s="122"/>
      <c r="H18" s="122"/>
      <c r="I18" s="122"/>
      <c r="J18" s="124"/>
      <c r="K18" s="179"/>
      <c r="L18" s="122"/>
      <c r="M18" s="122"/>
      <c r="N18" s="122"/>
      <c r="O18" s="122"/>
      <c r="P18" s="122"/>
      <c r="Q18" s="123"/>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4"/>
    </row>
    <row r="19" spans="1:72" s="12" customFormat="1" ht="14.4" thickBot="1">
      <c r="A19" s="77" t="s">
        <v>1</v>
      </c>
      <c r="B19" s="194">
        <f t="shared" ref="B19:AU19" si="31">SUM(B9:B18)</f>
        <v>459.8</v>
      </c>
      <c r="C19" s="125">
        <f t="shared" si="31"/>
        <v>459.8</v>
      </c>
      <c r="D19" s="125">
        <f t="shared" si="31"/>
        <v>459.8</v>
      </c>
      <c r="E19" s="125">
        <f t="shared" si="31"/>
        <v>492</v>
      </c>
      <c r="F19" s="125">
        <f t="shared" si="31"/>
        <v>492</v>
      </c>
      <c r="G19" s="125">
        <f t="shared" si="31"/>
        <v>492</v>
      </c>
      <c r="H19" s="125">
        <f t="shared" si="31"/>
        <v>476</v>
      </c>
      <c r="I19" s="125">
        <f t="shared" si="31"/>
        <v>476</v>
      </c>
      <c r="J19" s="195">
        <f t="shared" si="31"/>
        <v>476</v>
      </c>
      <c r="K19" s="180">
        <f t="shared" si="31"/>
        <v>491.7</v>
      </c>
      <c r="L19" s="125">
        <f t="shared" si="31"/>
        <v>491.7</v>
      </c>
      <c r="M19" s="125">
        <f t="shared" si="31"/>
        <v>491.7</v>
      </c>
      <c r="N19" s="125">
        <f t="shared" si="31"/>
        <v>488.90000000000003</v>
      </c>
      <c r="O19" s="125">
        <f t="shared" si="31"/>
        <v>488.90000000000003</v>
      </c>
      <c r="P19" s="125">
        <f t="shared" si="31"/>
        <v>488.90000000000003</v>
      </c>
      <c r="Q19" s="126">
        <f t="shared" si="31"/>
        <v>616.80000000000007</v>
      </c>
      <c r="R19" s="125">
        <f t="shared" si="31"/>
        <v>616.80000000000007</v>
      </c>
      <c r="S19" s="125">
        <f t="shared" si="31"/>
        <v>616.80000000000007</v>
      </c>
      <c r="T19" s="125">
        <f t="shared" si="31"/>
        <v>731.80000000000007</v>
      </c>
      <c r="U19" s="125">
        <f t="shared" si="31"/>
        <v>571.70000000000005</v>
      </c>
      <c r="V19" s="125">
        <f t="shared" si="31"/>
        <v>571.70000000000005</v>
      </c>
      <c r="W19" s="125">
        <f t="shared" si="31"/>
        <v>571.70000000000005</v>
      </c>
      <c r="X19" s="125">
        <f t="shared" si="31"/>
        <v>411.6</v>
      </c>
      <c r="Y19" s="125">
        <f t="shared" si="31"/>
        <v>411.6</v>
      </c>
      <c r="Z19" s="125">
        <f t="shared" si="31"/>
        <v>411.6</v>
      </c>
      <c r="AA19" s="125">
        <f t="shared" si="31"/>
        <v>411.6</v>
      </c>
      <c r="AB19" s="125">
        <f t="shared" si="31"/>
        <v>411.6</v>
      </c>
      <c r="AC19" s="125">
        <f t="shared" si="31"/>
        <v>411.6</v>
      </c>
      <c r="AD19" s="125">
        <f t="shared" si="31"/>
        <v>411.6</v>
      </c>
      <c r="AE19" s="125">
        <f t="shared" si="31"/>
        <v>411.6</v>
      </c>
      <c r="AF19" s="125">
        <f t="shared" si="31"/>
        <v>411.6</v>
      </c>
      <c r="AG19" s="125">
        <f t="shared" si="31"/>
        <v>411.6</v>
      </c>
      <c r="AH19" s="125">
        <f t="shared" si="31"/>
        <v>411.6</v>
      </c>
      <c r="AI19" s="125">
        <f t="shared" si="31"/>
        <v>411.6</v>
      </c>
      <c r="AJ19" s="125">
        <f t="shared" si="31"/>
        <v>411.6</v>
      </c>
      <c r="AK19" s="125">
        <f t="shared" si="31"/>
        <v>411.6</v>
      </c>
      <c r="AL19" s="125">
        <f t="shared" si="31"/>
        <v>252</v>
      </c>
      <c r="AM19" s="125">
        <f t="shared" si="31"/>
        <v>252</v>
      </c>
      <c r="AN19" s="125">
        <f t="shared" si="31"/>
        <v>216</v>
      </c>
      <c r="AO19" s="125">
        <f t="shared" si="31"/>
        <v>216</v>
      </c>
      <c r="AP19" s="125">
        <f t="shared" si="31"/>
        <v>216</v>
      </c>
      <c r="AQ19" s="125">
        <f t="shared" si="31"/>
        <v>216</v>
      </c>
      <c r="AR19" s="125">
        <f t="shared" si="31"/>
        <v>216</v>
      </c>
      <c r="AS19" s="125">
        <f t="shared" si="31"/>
        <v>216</v>
      </c>
      <c r="AT19" s="125">
        <f t="shared" si="31"/>
        <v>216</v>
      </c>
      <c r="AU19" s="125">
        <f t="shared" si="31"/>
        <v>216</v>
      </c>
      <c r="AV19" s="125">
        <f t="shared" ref="AV19:BT19" si="32">SUM(AV9:AV18)</f>
        <v>216</v>
      </c>
      <c r="AW19" s="125">
        <f t="shared" si="32"/>
        <v>216</v>
      </c>
      <c r="AX19" s="125">
        <f t="shared" si="32"/>
        <v>216</v>
      </c>
      <c r="AY19" s="125">
        <f t="shared" si="32"/>
        <v>216</v>
      </c>
      <c r="AZ19" s="125">
        <f t="shared" si="32"/>
        <v>180</v>
      </c>
      <c r="BA19" s="125">
        <f t="shared" si="32"/>
        <v>180</v>
      </c>
      <c r="BB19" s="125">
        <f t="shared" si="32"/>
        <v>180</v>
      </c>
      <c r="BC19" s="125">
        <f t="shared" si="32"/>
        <v>180</v>
      </c>
      <c r="BD19" s="125">
        <f t="shared" si="32"/>
        <v>180</v>
      </c>
      <c r="BE19" s="125">
        <f t="shared" si="32"/>
        <v>180</v>
      </c>
      <c r="BF19" s="125">
        <f t="shared" si="32"/>
        <v>180</v>
      </c>
      <c r="BG19" s="125">
        <f t="shared" si="32"/>
        <v>180</v>
      </c>
      <c r="BH19" s="125">
        <f t="shared" si="32"/>
        <v>180</v>
      </c>
      <c r="BI19" s="125">
        <f t="shared" si="32"/>
        <v>180</v>
      </c>
      <c r="BJ19" s="125">
        <f t="shared" si="32"/>
        <v>180</v>
      </c>
      <c r="BK19" s="125">
        <f t="shared" si="32"/>
        <v>180</v>
      </c>
      <c r="BL19" s="125">
        <f t="shared" si="32"/>
        <v>180</v>
      </c>
      <c r="BM19" s="125">
        <f t="shared" si="32"/>
        <v>180</v>
      </c>
      <c r="BN19" s="125">
        <f t="shared" si="32"/>
        <v>180</v>
      </c>
      <c r="BO19" s="125">
        <f t="shared" si="32"/>
        <v>180</v>
      </c>
      <c r="BP19" s="125">
        <f t="shared" si="32"/>
        <v>180</v>
      </c>
      <c r="BQ19" s="125">
        <f t="shared" si="32"/>
        <v>180</v>
      </c>
      <c r="BR19" s="125">
        <f t="shared" si="32"/>
        <v>180</v>
      </c>
      <c r="BS19" s="126">
        <f t="shared" si="32"/>
        <v>180</v>
      </c>
      <c r="BT19" s="127">
        <f t="shared" si="32"/>
        <v>180</v>
      </c>
    </row>
    <row r="20" spans="1:72">
      <c r="A20" s="63" t="s">
        <v>31</v>
      </c>
      <c r="B20" s="204">
        <v>360</v>
      </c>
      <c r="C20" s="205">
        <f>B20*1.02</f>
        <v>367.2</v>
      </c>
      <c r="D20" s="205">
        <f t="shared" ref="D20:AF20" si="33">C20*1.02</f>
        <v>374.54399999999998</v>
      </c>
      <c r="E20" s="205">
        <f t="shared" si="33"/>
        <v>382.03487999999999</v>
      </c>
      <c r="F20" s="205">
        <f t="shared" si="33"/>
        <v>389.6755776</v>
      </c>
      <c r="G20" s="205">
        <f t="shared" si="33"/>
        <v>397.46908915199998</v>
      </c>
      <c r="H20" s="205">
        <f t="shared" si="33"/>
        <v>405.41847093503998</v>
      </c>
      <c r="I20" s="205">
        <f t="shared" si="33"/>
        <v>413.52684035374079</v>
      </c>
      <c r="J20" s="206">
        <f t="shared" si="33"/>
        <v>421.79737716081564</v>
      </c>
      <c r="K20" s="181">
        <f t="shared" si="33"/>
        <v>430.23332470403199</v>
      </c>
      <c r="L20" s="128">
        <f t="shared" si="33"/>
        <v>438.83799119811266</v>
      </c>
      <c r="M20" s="128">
        <f t="shared" si="33"/>
        <v>447.61475102207493</v>
      </c>
      <c r="N20" s="128">
        <f t="shared" si="33"/>
        <v>456.56704604251644</v>
      </c>
      <c r="O20" s="128">
        <f t="shared" si="33"/>
        <v>465.69838696336677</v>
      </c>
      <c r="P20" s="128">
        <f t="shared" si="33"/>
        <v>475.01235470263413</v>
      </c>
      <c r="Q20" s="128">
        <f t="shared" si="33"/>
        <v>484.51260179668679</v>
      </c>
      <c r="R20" s="128">
        <f t="shared" si="33"/>
        <v>494.20285383262052</v>
      </c>
      <c r="S20" s="128">
        <f t="shared" si="33"/>
        <v>504.08691090927294</v>
      </c>
      <c r="T20" s="128">
        <f t="shared" si="33"/>
        <v>514.16864912745837</v>
      </c>
      <c r="U20" s="128">
        <f t="shared" si="33"/>
        <v>524.45202211000753</v>
      </c>
      <c r="V20" s="128">
        <f t="shared" si="33"/>
        <v>534.94106255220765</v>
      </c>
      <c r="W20" s="128">
        <f t="shared" si="33"/>
        <v>545.63988380325179</v>
      </c>
      <c r="X20" s="128">
        <f t="shared" si="33"/>
        <v>556.55268147931679</v>
      </c>
      <c r="Y20" s="128">
        <f t="shared" si="33"/>
        <v>567.68373510890308</v>
      </c>
      <c r="Z20" s="128">
        <f t="shared" si="33"/>
        <v>579.03740981108115</v>
      </c>
      <c r="AA20" s="128">
        <f t="shared" si="33"/>
        <v>590.61815800730278</v>
      </c>
      <c r="AB20" s="128">
        <f t="shared" si="33"/>
        <v>602.43052116744889</v>
      </c>
      <c r="AC20" s="128">
        <f t="shared" si="33"/>
        <v>614.47913159079792</v>
      </c>
      <c r="AD20" s="128">
        <f t="shared" si="33"/>
        <v>626.76871422261388</v>
      </c>
      <c r="AE20" s="128">
        <f t="shared" si="33"/>
        <v>639.30408850706613</v>
      </c>
      <c r="AF20" s="128">
        <f t="shared" si="33"/>
        <v>652.09017027720745</v>
      </c>
      <c r="AG20" s="128">
        <f t="shared" ref="AG20" si="34">AF20</f>
        <v>652.09017027720745</v>
      </c>
      <c r="AH20" s="128">
        <f t="shared" ref="AH20" si="35">AG20</f>
        <v>652.09017027720745</v>
      </c>
      <c r="AI20" s="128">
        <f t="shared" ref="AI20" si="36">AH20</f>
        <v>652.09017027720745</v>
      </c>
      <c r="AJ20" s="128">
        <f t="shared" ref="AJ20" si="37">AI20</f>
        <v>652.09017027720745</v>
      </c>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9"/>
    </row>
    <row r="21" spans="1:72">
      <c r="A21" s="62" t="s">
        <v>32</v>
      </c>
      <c r="B21" s="196">
        <v>100</v>
      </c>
      <c r="C21" s="130">
        <f t="shared" ref="C21" si="38">B21</f>
        <v>100</v>
      </c>
      <c r="D21" s="130">
        <f t="shared" ref="D21" si="39">C21</f>
        <v>100</v>
      </c>
      <c r="E21" s="130">
        <f t="shared" ref="E21" si="40">D21</f>
        <v>100</v>
      </c>
      <c r="F21" s="130">
        <f t="shared" ref="F21" si="41">E21</f>
        <v>100</v>
      </c>
      <c r="G21" s="130">
        <f t="shared" ref="G21" si="42">F21</f>
        <v>100</v>
      </c>
      <c r="H21" s="130">
        <f t="shared" ref="H21" si="43">G21</f>
        <v>100</v>
      </c>
      <c r="I21" s="130">
        <f t="shared" ref="I21" si="44">H21</f>
        <v>100</v>
      </c>
      <c r="J21" s="131">
        <f t="shared" ref="J21" si="45">I21</f>
        <v>100</v>
      </c>
      <c r="K21" s="182">
        <f t="shared" ref="K21" si="46">J21</f>
        <v>100</v>
      </c>
      <c r="L21" s="130">
        <f t="shared" ref="L21" si="47">K21</f>
        <v>100</v>
      </c>
      <c r="M21" s="130">
        <f t="shared" ref="M21" si="48">L21</f>
        <v>100</v>
      </c>
      <c r="N21" s="130">
        <f t="shared" ref="N21" si="49">M21</f>
        <v>100</v>
      </c>
      <c r="O21" s="130">
        <f t="shared" ref="O21" si="50">N21</f>
        <v>100</v>
      </c>
      <c r="P21" s="130">
        <f t="shared" ref="P21" si="51">O21</f>
        <v>100</v>
      </c>
      <c r="Q21" s="130">
        <f t="shared" ref="Q21" si="52">P21</f>
        <v>100</v>
      </c>
      <c r="R21" s="130">
        <f t="shared" ref="R21" si="53">Q21</f>
        <v>100</v>
      </c>
      <c r="S21" s="130">
        <f t="shared" ref="S21" si="54">R21</f>
        <v>100</v>
      </c>
      <c r="T21" s="130">
        <f t="shared" ref="T21" si="55">S21</f>
        <v>100</v>
      </c>
      <c r="U21" s="130">
        <f t="shared" ref="U21" si="56">T21</f>
        <v>100</v>
      </c>
      <c r="V21" s="130">
        <f t="shared" ref="V21" si="57">U21</f>
        <v>100</v>
      </c>
      <c r="W21" s="130">
        <f t="shared" ref="W21" si="58">V21</f>
        <v>100</v>
      </c>
      <c r="X21" s="130">
        <f t="shared" ref="X21" si="59">W21</f>
        <v>100</v>
      </c>
      <c r="Y21" s="130">
        <f t="shared" ref="Y21" si="60">X21</f>
        <v>100</v>
      </c>
      <c r="Z21" s="130">
        <f t="shared" ref="Z21" si="61">Y21</f>
        <v>100</v>
      </c>
      <c r="AA21" s="130">
        <f t="shared" ref="AA21" si="62">Z21</f>
        <v>100</v>
      </c>
      <c r="AB21" s="130">
        <f t="shared" ref="AB21" si="63">AA21</f>
        <v>100</v>
      </c>
      <c r="AC21" s="130">
        <f t="shared" ref="AC21" si="64">AB21</f>
        <v>100</v>
      </c>
      <c r="AD21" s="130">
        <f t="shared" ref="AD21" si="65">AC21</f>
        <v>100</v>
      </c>
      <c r="AE21" s="130">
        <f t="shared" ref="AE21" si="66">AD21</f>
        <v>100</v>
      </c>
      <c r="AF21" s="130">
        <f t="shared" ref="AF21" si="67">AE21</f>
        <v>100</v>
      </c>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c r="BR21" s="130"/>
      <c r="BS21" s="130"/>
      <c r="BT21" s="131"/>
    </row>
    <row r="22" spans="1:72">
      <c r="A22" s="63" t="s">
        <v>20</v>
      </c>
      <c r="B22" s="196"/>
      <c r="C22" s="130"/>
      <c r="D22" s="130"/>
      <c r="E22" s="130"/>
      <c r="F22" s="130"/>
      <c r="G22" s="130"/>
      <c r="H22" s="130"/>
      <c r="I22" s="130"/>
      <c r="J22" s="131"/>
      <c r="K22" s="182"/>
      <c r="L22" s="130"/>
      <c r="M22" s="130"/>
      <c r="N22" s="130"/>
      <c r="O22" s="130"/>
      <c r="P22" s="130"/>
      <c r="Q22" s="132"/>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c r="BR22" s="130"/>
      <c r="BS22" s="130"/>
      <c r="BT22" s="131"/>
    </row>
    <row r="23" spans="1:72">
      <c r="A23" s="63" t="s">
        <v>106</v>
      </c>
      <c r="B23" s="196"/>
      <c r="C23" s="130"/>
      <c r="D23" s="130"/>
      <c r="E23" s="130"/>
      <c r="F23" s="130"/>
      <c r="G23" s="130"/>
      <c r="H23" s="130"/>
      <c r="I23" s="130"/>
      <c r="J23" s="131"/>
      <c r="K23" s="182"/>
      <c r="L23" s="130"/>
      <c r="M23" s="130"/>
      <c r="N23" s="130"/>
      <c r="O23" s="130"/>
      <c r="P23" s="130"/>
      <c r="Q23" s="132"/>
      <c r="R23" s="130"/>
      <c r="S23" s="130"/>
      <c r="T23" s="130"/>
      <c r="U23" s="130"/>
      <c r="V23" s="130"/>
      <c r="W23" s="130"/>
      <c r="X23" s="130"/>
      <c r="Y23" s="130"/>
      <c r="Z23" s="130"/>
      <c r="AA23" s="130"/>
      <c r="AB23" s="130"/>
      <c r="AC23" s="130"/>
      <c r="AD23" s="130"/>
      <c r="AE23" s="130"/>
      <c r="AF23" s="130"/>
      <c r="AG23" s="130"/>
      <c r="AH23" s="130"/>
      <c r="AI23" s="130"/>
      <c r="AJ23" s="130"/>
      <c r="AK23" s="130">
        <f>老齢年金計算シート!D10</f>
        <v>180</v>
      </c>
      <c r="AL23" s="130">
        <f>AK23</f>
        <v>180</v>
      </c>
      <c r="AM23" s="130">
        <f>老齢年金計算シート!D11</f>
        <v>216</v>
      </c>
      <c r="AN23" s="130">
        <f>AM23</f>
        <v>216</v>
      </c>
      <c r="AO23" s="130">
        <f t="shared" ref="AO23:BT23" si="68">AN23</f>
        <v>216</v>
      </c>
      <c r="AP23" s="130">
        <f t="shared" si="68"/>
        <v>216</v>
      </c>
      <c r="AQ23" s="130">
        <f t="shared" si="68"/>
        <v>216</v>
      </c>
      <c r="AR23" s="130">
        <f t="shared" si="68"/>
        <v>216</v>
      </c>
      <c r="AS23" s="130">
        <f t="shared" si="68"/>
        <v>216</v>
      </c>
      <c r="AT23" s="130">
        <f t="shared" si="68"/>
        <v>216</v>
      </c>
      <c r="AU23" s="130">
        <f t="shared" si="68"/>
        <v>216</v>
      </c>
      <c r="AV23" s="130">
        <f t="shared" si="68"/>
        <v>216</v>
      </c>
      <c r="AW23" s="130">
        <f t="shared" si="68"/>
        <v>216</v>
      </c>
      <c r="AX23" s="130">
        <f t="shared" si="68"/>
        <v>216</v>
      </c>
      <c r="AY23" s="130">
        <f t="shared" si="68"/>
        <v>216</v>
      </c>
      <c r="AZ23" s="130">
        <f t="shared" si="68"/>
        <v>216</v>
      </c>
      <c r="BA23" s="130">
        <f t="shared" si="68"/>
        <v>216</v>
      </c>
      <c r="BB23" s="130">
        <f t="shared" si="68"/>
        <v>216</v>
      </c>
      <c r="BC23" s="130">
        <f t="shared" si="68"/>
        <v>216</v>
      </c>
      <c r="BD23" s="130">
        <f t="shared" si="68"/>
        <v>216</v>
      </c>
      <c r="BE23" s="130">
        <f t="shared" si="68"/>
        <v>216</v>
      </c>
      <c r="BF23" s="130">
        <f t="shared" si="68"/>
        <v>216</v>
      </c>
      <c r="BG23" s="130">
        <f t="shared" si="68"/>
        <v>216</v>
      </c>
      <c r="BH23" s="130">
        <f t="shared" si="68"/>
        <v>216</v>
      </c>
      <c r="BI23" s="130">
        <f t="shared" si="68"/>
        <v>216</v>
      </c>
      <c r="BJ23" s="130">
        <f t="shared" si="68"/>
        <v>216</v>
      </c>
      <c r="BK23" s="130">
        <f t="shared" si="68"/>
        <v>216</v>
      </c>
      <c r="BL23" s="130">
        <f t="shared" si="68"/>
        <v>216</v>
      </c>
      <c r="BM23" s="130">
        <f t="shared" si="68"/>
        <v>216</v>
      </c>
      <c r="BN23" s="130">
        <f t="shared" si="68"/>
        <v>216</v>
      </c>
      <c r="BO23" s="130">
        <f t="shared" si="68"/>
        <v>216</v>
      </c>
      <c r="BP23" s="130">
        <f t="shared" si="68"/>
        <v>216</v>
      </c>
      <c r="BQ23" s="130">
        <f t="shared" si="68"/>
        <v>216</v>
      </c>
      <c r="BR23" s="130">
        <f t="shared" si="68"/>
        <v>216</v>
      </c>
      <c r="BS23" s="130">
        <f t="shared" si="68"/>
        <v>216</v>
      </c>
      <c r="BT23" s="130">
        <f t="shared" si="68"/>
        <v>216</v>
      </c>
    </row>
    <row r="24" spans="1:72">
      <c r="A24" s="63" t="s">
        <v>33</v>
      </c>
      <c r="B24" s="196"/>
      <c r="C24" s="130"/>
      <c r="D24" s="130"/>
      <c r="E24" s="130"/>
      <c r="F24" s="130"/>
      <c r="G24" s="130"/>
      <c r="H24" s="130"/>
      <c r="I24" s="130"/>
      <c r="J24" s="131"/>
      <c r="K24" s="182"/>
      <c r="L24" s="130"/>
      <c r="M24" s="130"/>
      <c r="N24" s="130"/>
      <c r="O24" s="130"/>
      <c r="P24" s="130"/>
      <c r="Q24" s="132"/>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53"/>
      <c r="BN24" s="130"/>
      <c r="BO24" s="130"/>
      <c r="BP24" s="130"/>
      <c r="BQ24" s="130"/>
      <c r="BR24" s="130"/>
      <c r="BS24" s="130"/>
      <c r="BT24" s="131"/>
    </row>
    <row r="25" spans="1:72" ht="14.4" thickBot="1">
      <c r="A25" s="75" t="s">
        <v>74</v>
      </c>
      <c r="B25" s="207">
        <v>1</v>
      </c>
      <c r="C25" s="208">
        <f>B25</f>
        <v>1</v>
      </c>
      <c r="D25" s="208">
        <f t="shared" ref="D25:BO25" si="69">C25</f>
        <v>1</v>
      </c>
      <c r="E25" s="208">
        <f t="shared" si="69"/>
        <v>1</v>
      </c>
      <c r="F25" s="208">
        <f t="shared" si="69"/>
        <v>1</v>
      </c>
      <c r="G25" s="208">
        <f t="shared" si="69"/>
        <v>1</v>
      </c>
      <c r="H25" s="208">
        <f t="shared" si="69"/>
        <v>1</v>
      </c>
      <c r="I25" s="208">
        <f t="shared" si="69"/>
        <v>1</v>
      </c>
      <c r="J25" s="209">
        <f t="shared" si="69"/>
        <v>1</v>
      </c>
      <c r="K25" s="183">
        <f t="shared" si="69"/>
        <v>1</v>
      </c>
      <c r="L25" s="133">
        <f t="shared" si="69"/>
        <v>1</v>
      </c>
      <c r="M25" s="133">
        <f t="shared" si="69"/>
        <v>1</v>
      </c>
      <c r="N25" s="133">
        <f t="shared" si="69"/>
        <v>1</v>
      </c>
      <c r="O25" s="133">
        <f t="shared" si="69"/>
        <v>1</v>
      </c>
      <c r="P25" s="133">
        <f t="shared" si="69"/>
        <v>1</v>
      </c>
      <c r="Q25" s="133">
        <f t="shared" si="69"/>
        <v>1</v>
      </c>
      <c r="R25" s="133">
        <f t="shared" si="69"/>
        <v>1</v>
      </c>
      <c r="S25" s="133">
        <f t="shared" si="69"/>
        <v>1</v>
      </c>
      <c r="T25" s="133">
        <f t="shared" si="69"/>
        <v>1</v>
      </c>
      <c r="U25" s="133">
        <f t="shared" si="69"/>
        <v>1</v>
      </c>
      <c r="V25" s="133">
        <f t="shared" si="69"/>
        <v>1</v>
      </c>
      <c r="W25" s="133">
        <f t="shared" si="69"/>
        <v>1</v>
      </c>
      <c r="X25" s="133">
        <f t="shared" si="69"/>
        <v>1</v>
      </c>
      <c r="Y25" s="133">
        <f t="shared" si="69"/>
        <v>1</v>
      </c>
      <c r="Z25" s="133">
        <f t="shared" si="69"/>
        <v>1</v>
      </c>
      <c r="AA25" s="133">
        <f t="shared" si="69"/>
        <v>1</v>
      </c>
      <c r="AB25" s="133">
        <f t="shared" si="69"/>
        <v>1</v>
      </c>
      <c r="AC25" s="133">
        <f t="shared" si="69"/>
        <v>1</v>
      </c>
      <c r="AD25" s="133">
        <f t="shared" si="69"/>
        <v>1</v>
      </c>
      <c r="AE25" s="133">
        <f t="shared" si="69"/>
        <v>1</v>
      </c>
      <c r="AF25" s="133">
        <f t="shared" si="69"/>
        <v>1</v>
      </c>
      <c r="AG25" s="133">
        <f t="shared" si="69"/>
        <v>1</v>
      </c>
      <c r="AH25" s="133">
        <f t="shared" si="69"/>
        <v>1</v>
      </c>
      <c r="AI25" s="133">
        <f t="shared" si="69"/>
        <v>1</v>
      </c>
      <c r="AJ25" s="133">
        <f t="shared" si="69"/>
        <v>1</v>
      </c>
      <c r="AK25" s="133">
        <f t="shared" si="69"/>
        <v>1</v>
      </c>
      <c r="AL25" s="133">
        <f t="shared" si="69"/>
        <v>1</v>
      </c>
      <c r="AM25" s="133">
        <f t="shared" si="69"/>
        <v>1</v>
      </c>
      <c r="AN25" s="133">
        <f t="shared" si="69"/>
        <v>1</v>
      </c>
      <c r="AO25" s="133">
        <f t="shared" si="69"/>
        <v>1</v>
      </c>
      <c r="AP25" s="133">
        <f t="shared" si="69"/>
        <v>1</v>
      </c>
      <c r="AQ25" s="133">
        <f t="shared" si="69"/>
        <v>1</v>
      </c>
      <c r="AR25" s="133">
        <f t="shared" si="69"/>
        <v>1</v>
      </c>
      <c r="AS25" s="133">
        <f t="shared" si="69"/>
        <v>1</v>
      </c>
      <c r="AT25" s="133">
        <f t="shared" si="69"/>
        <v>1</v>
      </c>
      <c r="AU25" s="133">
        <f t="shared" si="69"/>
        <v>1</v>
      </c>
      <c r="AV25" s="133">
        <f t="shared" si="69"/>
        <v>1</v>
      </c>
      <c r="AW25" s="133">
        <f t="shared" si="69"/>
        <v>1</v>
      </c>
      <c r="AX25" s="133">
        <f t="shared" si="69"/>
        <v>1</v>
      </c>
      <c r="AY25" s="133">
        <f t="shared" si="69"/>
        <v>1</v>
      </c>
      <c r="AZ25" s="133">
        <f t="shared" si="69"/>
        <v>1</v>
      </c>
      <c r="BA25" s="133">
        <f t="shared" si="69"/>
        <v>1</v>
      </c>
      <c r="BB25" s="133">
        <f t="shared" si="69"/>
        <v>1</v>
      </c>
      <c r="BC25" s="133">
        <f t="shared" si="69"/>
        <v>1</v>
      </c>
      <c r="BD25" s="133">
        <f t="shared" si="69"/>
        <v>1</v>
      </c>
      <c r="BE25" s="133">
        <f t="shared" si="69"/>
        <v>1</v>
      </c>
      <c r="BF25" s="133">
        <f t="shared" si="69"/>
        <v>1</v>
      </c>
      <c r="BG25" s="133">
        <f t="shared" si="69"/>
        <v>1</v>
      </c>
      <c r="BH25" s="133">
        <f t="shared" si="69"/>
        <v>1</v>
      </c>
      <c r="BI25" s="133">
        <f t="shared" si="69"/>
        <v>1</v>
      </c>
      <c r="BJ25" s="133">
        <f t="shared" si="69"/>
        <v>1</v>
      </c>
      <c r="BK25" s="133">
        <f t="shared" si="69"/>
        <v>1</v>
      </c>
      <c r="BL25" s="133">
        <f t="shared" si="69"/>
        <v>1</v>
      </c>
      <c r="BM25" s="133">
        <f t="shared" si="69"/>
        <v>1</v>
      </c>
      <c r="BN25" s="133">
        <f t="shared" si="69"/>
        <v>1</v>
      </c>
      <c r="BO25" s="133">
        <f t="shared" si="69"/>
        <v>1</v>
      </c>
      <c r="BP25" s="133">
        <f t="shared" ref="BP25:BT25" si="70">BO25</f>
        <v>1</v>
      </c>
      <c r="BQ25" s="133">
        <f t="shared" si="70"/>
        <v>1</v>
      </c>
      <c r="BR25" s="133">
        <f t="shared" si="70"/>
        <v>1</v>
      </c>
      <c r="BS25" s="133">
        <f t="shared" si="70"/>
        <v>1</v>
      </c>
      <c r="BT25" s="133">
        <f t="shared" si="70"/>
        <v>1</v>
      </c>
    </row>
    <row r="26" spans="1:72" s="12" customFormat="1" ht="14.4" thickBot="1">
      <c r="A26" s="78" t="s">
        <v>2</v>
      </c>
      <c r="B26" s="197">
        <f t="shared" ref="B26:K26" si="71">SUM(B20:B24)</f>
        <v>460</v>
      </c>
      <c r="C26" s="134">
        <f t="shared" si="71"/>
        <v>467.2</v>
      </c>
      <c r="D26" s="134">
        <f t="shared" si="71"/>
        <v>474.54399999999998</v>
      </c>
      <c r="E26" s="134">
        <f t="shared" si="71"/>
        <v>482.03487999999999</v>
      </c>
      <c r="F26" s="134">
        <f t="shared" si="71"/>
        <v>489.6755776</v>
      </c>
      <c r="G26" s="134">
        <f t="shared" si="71"/>
        <v>497.46908915199998</v>
      </c>
      <c r="H26" s="134">
        <f t="shared" si="71"/>
        <v>505.41847093503998</v>
      </c>
      <c r="I26" s="134">
        <f t="shared" si="71"/>
        <v>513.52684035374079</v>
      </c>
      <c r="J26" s="135">
        <f t="shared" si="71"/>
        <v>521.79737716081559</v>
      </c>
      <c r="K26" s="184">
        <f t="shared" si="71"/>
        <v>530.23332470403193</v>
      </c>
      <c r="L26" s="134">
        <f t="shared" ref="L26:AU26" si="72">SUM(L20:L25)</f>
        <v>539.8379911981126</v>
      </c>
      <c r="M26" s="134">
        <f t="shared" si="72"/>
        <v>548.61475102207487</v>
      </c>
      <c r="N26" s="134">
        <f t="shared" si="72"/>
        <v>557.56704604251649</v>
      </c>
      <c r="O26" s="134">
        <f t="shared" si="72"/>
        <v>566.69838696336683</v>
      </c>
      <c r="P26" s="134">
        <f t="shared" si="72"/>
        <v>576.01235470263418</v>
      </c>
      <c r="Q26" s="134">
        <f t="shared" si="72"/>
        <v>585.51260179668679</v>
      </c>
      <c r="R26" s="134">
        <f t="shared" si="72"/>
        <v>595.20285383262058</v>
      </c>
      <c r="S26" s="134">
        <f t="shared" si="72"/>
        <v>605.086910909273</v>
      </c>
      <c r="T26" s="134">
        <f t="shared" si="72"/>
        <v>615.16864912745837</v>
      </c>
      <c r="U26" s="134">
        <f t="shared" si="72"/>
        <v>625.45202211000753</v>
      </c>
      <c r="V26" s="134">
        <f t="shared" si="72"/>
        <v>635.94106255220765</v>
      </c>
      <c r="W26" s="134">
        <f t="shared" si="72"/>
        <v>646.63988380325179</v>
      </c>
      <c r="X26" s="134">
        <f t="shared" si="72"/>
        <v>657.55268147931679</v>
      </c>
      <c r="Y26" s="134">
        <f t="shared" si="72"/>
        <v>668.68373510890308</v>
      </c>
      <c r="Z26" s="134">
        <f t="shared" si="72"/>
        <v>680.03740981108115</v>
      </c>
      <c r="AA26" s="134">
        <f t="shared" si="72"/>
        <v>691.61815800730278</v>
      </c>
      <c r="AB26" s="134">
        <f t="shared" si="72"/>
        <v>703.43052116744889</v>
      </c>
      <c r="AC26" s="134">
        <f t="shared" si="72"/>
        <v>715.47913159079792</v>
      </c>
      <c r="AD26" s="134">
        <f t="shared" si="72"/>
        <v>727.76871422261388</v>
      </c>
      <c r="AE26" s="134">
        <f t="shared" si="72"/>
        <v>740.30408850706613</v>
      </c>
      <c r="AF26" s="134">
        <f t="shared" si="72"/>
        <v>753.09017027720745</v>
      </c>
      <c r="AG26" s="134">
        <f t="shared" si="72"/>
        <v>653.09017027720745</v>
      </c>
      <c r="AH26" s="134">
        <f t="shared" si="72"/>
        <v>653.09017027720745</v>
      </c>
      <c r="AI26" s="134">
        <f t="shared" si="72"/>
        <v>653.09017027720745</v>
      </c>
      <c r="AJ26" s="134">
        <f t="shared" si="72"/>
        <v>653.09017027720745</v>
      </c>
      <c r="AK26" s="134">
        <f t="shared" si="72"/>
        <v>181</v>
      </c>
      <c r="AL26" s="134">
        <f t="shared" si="72"/>
        <v>181</v>
      </c>
      <c r="AM26" s="134">
        <f t="shared" si="72"/>
        <v>217</v>
      </c>
      <c r="AN26" s="134">
        <f t="shared" si="72"/>
        <v>217</v>
      </c>
      <c r="AO26" s="134">
        <f t="shared" si="72"/>
        <v>217</v>
      </c>
      <c r="AP26" s="134">
        <f t="shared" si="72"/>
        <v>217</v>
      </c>
      <c r="AQ26" s="134">
        <f t="shared" si="72"/>
        <v>217</v>
      </c>
      <c r="AR26" s="134">
        <f t="shared" si="72"/>
        <v>217</v>
      </c>
      <c r="AS26" s="134">
        <f t="shared" si="72"/>
        <v>217</v>
      </c>
      <c r="AT26" s="134">
        <f t="shared" si="72"/>
        <v>217</v>
      </c>
      <c r="AU26" s="134">
        <f t="shared" si="72"/>
        <v>217</v>
      </c>
      <c r="AV26" s="134">
        <f t="shared" ref="AV26:BT26" si="73">SUM(AV20:AV25)</f>
        <v>217</v>
      </c>
      <c r="AW26" s="134">
        <f t="shared" si="73"/>
        <v>217</v>
      </c>
      <c r="AX26" s="134">
        <f t="shared" si="73"/>
        <v>217</v>
      </c>
      <c r="AY26" s="134">
        <f t="shared" si="73"/>
        <v>217</v>
      </c>
      <c r="AZ26" s="134">
        <f t="shared" si="73"/>
        <v>217</v>
      </c>
      <c r="BA26" s="134">
        <f t="shared" si="73"/>
        <v>217</v>
      </c>
      <c r="BB26" s="134">
        <f t="shared" si="73"/>
        <v>217</v>
      </c>
      <c r="BC26" s="134">
        <f t="shared" si="73"/>
        <v>217</v>
      </c>
      <c r="BD26" s="134">
        <f t="shared" si="73"/>
        <v>217</v>
      </c>
      <c r="BE26" s="134">
        <f t="shared" si="73"/>
        <v>217</v>
      </c>
      <c r="BF26" s="134">
        <f t="shared" si="73"/>
        <v>217</v>
      </c>
      <c r="BG26" s="134">
        <f t="shared" si="73"/>
        <v>217</v>
      </c>
      <c r="BH26" s="134">
        <f t="shared" si="73"/>
        <v>217</v>
      </c>
      <c r="BI26" s="134">
        <f t="shared" si="73"/>
        <v>217</v>
      </c>
      <c r="BJ26" s="134">
        <f t="shared" si="73"/>
        <v>217</v>
      </c>
      <c r="BK26" s="134">
        <f t="shared" si="73"/>
        <v>217</v>
      </c>
      <c r="BL26" s="134">
        <f t="shared" si="73"/>
        <v>217</v>
      </c>
      <c r="BM26" s="134">
        <f t="shared" si="73"/>
        <v>217</v>
      </c>
      <c r="BN26" s="134">
        <f t="shared" si="73"/>
        <v>217</v>
      </c>
      <c r="BO26" s="134">
        <f t="shared" si="73"/>
        <v>217</v>
      </c>
      <c r="BP26" s="134">
        <f t="shared" si="73"/>
        <v>217</v>
      </c>
      <c r="BQ26" s="134">
        <f t="shared" si="73"/>
        <v>217</v>
      </c>
      <c r="BR26" s="134">
        <f t="shared" si="73"/>
        <v>217</v>
      </c>
      <c r="BS26" s="134">
        <f t="shared" si="73"/>
        <v>217</v>
      </c>
      <c r="BT26" s="135">
        <f t="shared" si="73"/>
        <v>217</v>
      </c>
    </row>
    <row r="27" spans="1:72" s="12" customFormat="1" ht="14.4" thickBot="1">
      <c r="A27" s="74" t="s">
        <v>75</v>
      </c>
      <c r="B27" s="198">
        <f t="shared" ref="B27:AU27" si="74">B26-B19</f>
        <v>0.19999999999998863</v>
      </c>
      <c r="C27" s="136">
        <f t="shared" si="74"/>
        <v>7.3999999999999773</v>
      </c>
      <c r="D27" s="136">
        <f t="shared" si="74"/>
        <v>14.743999999999971</v>
      </c>
      <c r="E27" s="136">
        <f t="shared" si="74"/>
        <v>-9.9651200000000131</v>
      </c>
      <c r="F27" s="136">
        <f t="shared" si="74"/>
        <v>-2.3244224000000031</v>
      </c>
      <c r="G27" s="136">
        <f t="shared" si="74"/>
        <v>5.4690891519999809</v>
      </c>
      <c r="H27" s="136">
        <f t="shared" si="74"/>
        <v>29.418470935039977</v>
      </c>
      <c r="I27" s="136">
        <f t="shared" si="74"/>
        <v>37.526840353740795</v>
      </c>
      <c r="J27" s="138">
        <f t="shared" si="74"/>
        <v>45.797377160815586</v>
      </c>
      <c r="K27" s="185">
        <f t="shared" si="74"/>
        <v>38.533324704031941</v>
      </c>
      <c r="L27" s="136">
        <f t="shared" si="74"/>
        <v>48.137991198112616</v>
      </c>
      <c r="M27" s="136">
        <f t="shared" si="74"/>
        <v>56.914751022074881</v>
      </c>
      <c r="N27" s="136">
        <f t="shared" si="74"/>
        <v>68.667046042516461</v>
      </c>
      <c r="O27" s="136">
        <f t="shared" si="74"/>
        <v>77.798386963366795</v>
      </c>
      <c r="P27" s="136">
        <f t="shared" si="74"/>
        <v>87.11235470263415</v>
      </c>
      <c r="Q27" s="137">
        <f t="shared" si="74"/>
        <v>-31.287398203313273</v>
      </c>
      <c r="R27" s="136">
        <f t="shared" si="74"/>
        <v>-21.597146167379492</v>
      </c>
      <c r="S27" s="136">
        <f t="shared" si="74"/>
        <v>-11.713089090727067</v>
      </c>
      <c r="T27" s="136">
        <f t="shared" si="74"/>
        <v>-116.6313508725417</v>
      </c>
      <c r="U27" s="136">
        <f t="shared" si="74"/>
        <v>53.752022110007488</v>
      </c>
      <c r="V27" s="136">
        <f t="shared" si="74"/>
        <v>64.241062552207609</v>
      </c>
      <c r="W27" s="136">
        <f t="shared" si="74"/>
        <v>74.939883803251746</v>
      </c>
      <c r="X27" s="136">
        <f t="shared" si="74"/>
        <v>245.95268147931677</v>
      </c>
      <c r="Y27" s="136">
        <f t="shared" si="74"/>
        <v>257.08373510890306</v>
      </c>
      <c r="Z27" s="136">
        <f t="shared" si="74"/>
        <v>268.43740981108112</v>
      </c>
      <c r="AA27" s="136">
        <f t="shared" si="74"/>
        <v>280.01815800730276</v>
      </c>
      <c r="AB27" s="136">
        <f t="shared" si="74"/>
        <v>291.83052116744886</v>
      </c>
      <c r="AC27" s="136">
        <f t="shared" si="74"/>
        <v>303.8791315907979</v>
      </c>
      <c r="AD27" s="136">
        <f t="shared" si="74"/>
        <v>316.16871422261386</v>
      </c>
      <c r="AE27" s="136">
        <f t="shared" si="74"/>
        <v>328.7040885070661</v>
      </c>
      <c r="AF27" s="136">
        <f t="shared" si="74"/>
        <v>341.49017027720743</v>
      </c>
      <c r="AG27" s="136">
        <f t="shared" si="74"/>
        <v>241.49017027720743</v>
      </c>
      <c r="AH27" s="136">
        <f t="shared" si="74"/>
        <v>241.49017027720743</v>
      </c>
      <c r="AI27" s="136">
        <f t="shared" si="74"/>
        <v>241.49017027720743</v>
      </c>
      <c r="AJ27" s="136">
        <f t="shared" si="74"/>
        <v>241.49017027720743</v>
      </c>
      <c r="AK27" s="136">
        <f t="shared" si="74"/>
        <v>-230.60000000000002</v>
      </c>
      <c r="AL27" s="136">
        <f t="shared" si="74"/>
        <v>-71</v>
      </c>
      <c r="AM27" s="136">
        <f t="shared" si="74"/>
        <v>-35</v>
      </c>
      <c r="AN27" s="136">
        <f t="shared" si="74"/>
        <v>1</v>
      </c>
      <c r="AO27" s="136">
        <f t="shared" si="74"/>
        <v>1</v>
      </c>
      <c r="AP27" s="136">
        <f t="shared" si="74"/>
        <v>1</v>
      </c>
      <c r="AQ27" s="136">
        <f t="shared" si="74"/>
        <v>1</v>
      </c>
      <c r="AR27" s="136">
        <f t="shared" si="74"/>
        <v>1</v>
      </c>
      <c r="AS27" s="136">
        <f t="shared" si="74"/>
        <v>1</v>
      </c>
      <c r="AT27" s="136">
        <f t="shared" si="74"/>
        <v>1</v>
      </c>
      <c r="AU27" s="136">
        <f t="shared" si="74"/>
        <v>1</v>
      </c>
      <c r="AV27" s="136">
        <f t="shared" ref="AV27:BT27" si="75">AV26-AV19</f>
        <v>1</v>
      </c>
      <c r="AW27" s="136">
        <f t="shared" si="75"/>
        <v>1</v>
      </c>
      <c r="AX27" s="136">
        <f t="shared" si="75"/>
        <v>1</v>
      </c>
      <c r="AY27" s="136">
        <f t="shared" si="75"/>
        <v>1</v>
      </c>
      <c r="AZ27" s="136">
        <f t="shared" si="75"/>
        <v>37</v>
      </c>
      <c r="BA27" s="136">
        <f t="shared" si="75"/>
        <v>37</v>
      </c>
      <c r="BB27" s="136">
        <f t="shared" si="75"/>
        <v>37</v>
      </c>
      <c r="BC27" s="136">
        <f t="shared" si="75"/>
        <v>37</v>
      </c>
      <c r="BD27" s="136">
        <f t="shared" si="75"/>
        <v>37</v>
      </c>
      <c r="BE27" s="136">
        <f t="shared" si="75"/>
        <v>37</v>
      </c>
      <c r="BF27" s="136">
        <f t="shared" si="75"/>
        <v>37</v>
      </c>
      <c r="BG27" s="136">
        <f t="shared" si="75"/>
        <v>37</v>
      </c>
      <c r="BH27" s="136">
        <f t="shared" si="75"/>
        <v>37</v>
      </c>
      <c r="BI27" s="136">
        <f t="shared" si="75"/>
        <v>37</v>
      </c>
      <c r="BJ27" s="136">
        <f t="shared" si="75"/>
        <v>37</v>
      </c>
      <c r="BK27" s="136">
        <f t="shared" si="75"/>
        <v>37</v>
      </c>
      <c r="BL27" s="136">
        <f t="shared" si="75"/>
        <v>37</v>
      </c>
      <c r="BM27" s="136">
        <f t="shared" si="75"/>
        <v>37</v>
      </c>
      <c r="BN27" s="136">
        <f t="shared" si="75"/>
        <v>37</v>
      </c>
      <c r="BO27" s="136">
        <f t="shared" si="75"/>
        <v>37</v>
      </c>
      <c r="BP27" s="136">
        <f t="shared" si="75"/>
        <v>37</v>
      </c>
      <c r="BQ27" s="136">
        <f t="shared" si="75"/>
        <v>37</v>
      </c>
      <c r="BR27" s="136">
        <f t="shared" si="75"/>
        <v>37</v>
      </c>
      <c r="BS27" s="136">
        <f t="shared" si="75"/>
        <v>37</v>
      </c>
      <c r="BT27" s="138">
        <f t="shared" si="75"/>
        <v>37</v>
      </c>
    </row>
    <row r="28" spans="1:72">
      <c r="A28" s="76" t="s">
        <v>34</v>
      </c>
      <c r="B28" s="199"/>
      <c r="C28" s="140"/>
      <c r="D28" s="140"/>
      <c r="E28" s="140"/>
      <c r="F28" s="140"/>
      <c r="G28" s="140"/>
      <c r="H28" s="140"/>
      <c r="I28" s="140"/>
      <c r="J28" s="141"/>
      <c r="K28" s="139"/>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1"/>
    </row>
    <row r="29" spans="1:72">
      <c r="A29" s="64" t="s">
        <v>21</v>
      </c>
      <c r="B29" s="200"/>
      <c r="C29" s="143"/>
      <c r="D29" s="143"/>
      <c r="E29" s="143"/>
      <c r="F29" s="143"/>
      <c r="G29" s="143"/>
      <c r="H29" s="143"/>
      <c r="I29" s="143"/>
      <c r="J29" s="144"/>
      <c r="K29" s="142"/>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4"/>
    </row>
    <row r="30" spans="1:72">
      <c r="A30" s="65" t="s">
        <v>23</v>
      </c>
      <c r="B30" s="219">
        <v>100</v>
      </c>
      <c r="C30" s="146">
        <f>B30+C27+C28+C29</f>
        <v>107.39999999999998</v>
      </c>
      <c r="D30" s="146">
        <f t="shared" ref="D30:BO30" si="76">C30+D27+D28+D29</f>
        <v>122.14399999999995</v>
      </c>
      <c r="E30" s="146">
        <f t="shared" si="76"/>
        <v>112.17887999999994</v>
      </c>
      <c r="F30" s="146">
        <f t="shared" si="76"/>
        <v>109.85445759999993</v>
      </c>
      <c r="G30" s="146">
        <f t="shared" si="76"/>
        <v>115.32354675199991</v>
      </c>
      <c r="H30" s="146">
        <f t="shared" ref="H30" si="77">G30+H27+H28+H29</f>
        <v>144.74201768703989</v>
      </c>
      <c r="I30" s="146">
        <f t="shared" ref="I30" si="78">H30+I27+I28+I29</f>
        <v>182.26885804078069</v>
      </c>
      <c r="J30" s="147">
        <f t="shared" ref="J30" si="79">I30+J27+J28+J29</f>
        <v>228.06623520159627</v>
      </c>
      <c r="K30" s="145">
        <f t="shared" ref="K30" si="80">J30+K27+K28+K29</f>
        <v>266.59955990562821</v>
      </c>
      <c r="L30" s="146">
        <f t="shared" ref="L30" si="81">K30+L27+L28+L29</f>
        <v>314.73755110374083</v>
      </c>
      <c r="M30" s="146">
        <f t="shared" ref="M30" si="82">L30+M27+M28+M29</f>
        <v>371.65230212581571</v>
      </c>
      <c r="N30" s="146">
        <f t="shared" ref="N30" si="83">M30+N27+N28+N29</f>
        <v>440.31934816833217</v>
      </c>
      <c r="O30" s="146">
        <f t="shared" ref="O30" si="84">N30+O27+O28+O29</f>
        <v>518.11773513169896</v>
      </c>
      <c r="P30" s="146">
        <f t="shared" ref="P30" si="85">O30+P27+P28+P29</f>
        <v>605.23008983433306</v>
      </c>
      <c r="Q30" s="146">
        <f t="shared" ref="Q30" si="86">P30+Q27+Q28+Q29</f>
        <v>573.94269163101978</v>
      </c>
      <c r="R30" s="146">
        <f t="shared" ref="R30" si="87">Q30+R27+R28+R29</f>
        <v>552.34554546364029</v>
      </c>
      <c r="S30" s="146">
        <f t="shared" ref="S30" si="88">R30+S27+S28+S29</f>
        <v>540.63245637291323</v>
      </c>
      <c r="T30" s="146">
        <f t="shared" ref="T30" si="89">S30+T27+T28+T29</f>
        <v>424.00110550037152</v>
      </c>
      <c r="U30" s="146">
        <f t="shared" ref="U30" si="90">T30+U27+U28+U29</f>
        <v>477.75312761037901</v>
      </c>
      <c r="V30" s="146">
        <f t="shared" ref="V30" si="91">U30+V27+V28+V29</f>
        <v>541.99419016258662</v>
      </c>
      <c r="W30" s="146">
        <f t="shared" ref="W30" si="92">V30+W27+W28+W29</f>
        <v>616.93407396583837</v>
      </c>
      <c r="X30" s="146">
        <f t="shared" ref="X30" si="93">W30+X27+X28+X29</f>
        <v>862.88675544515513</v>
      </c>
      <c r="Y30" s="146">
        <f t="shared" ref="Y30" si="94">X30+Y27+Y28+Y29</f>
        <v>1119.9704905540582</v>
      </c>
      <c r="Z30" s="146">
        <f t="shared" ref="Z30" si="95">Y30+Z27+Z28+Z29</f>
        <v>1388.4079003651393</v>
      </c>
      <c r="AA30" s="146">
        <f t="shared" ref="AA30" si="96">Z30+AA27+AA28+AA29</f>
        <v>1668.4260583724422</v>
      </c>
      <c r="AB30" s="146">
        <f t="shared" ref="AB30" si="97">AA30+AB27+AB28+AB29</f>
        <v>1960.2565795398909</v>
      </c>
      <c r="AC30" s="146">
        <f t="shared" ref="AC30" si="98">AB30+AC27+AC28+AC29</f>
        <v>2264.1357111306888</v>
      </c>
      <c r="AD30" s="146">
        <f t="shared" ref="AD30" si="99">AC30+AD27+AD28+AD29</f>
        <v>2580.3044253533026</v>
      </c>
      <c r="AE30" s="146">
        <f t="shared" ref="AE30" si="100">AD30+AE27+AE28+AE29</f>
        <v>2909.0085138603686</v>
      </c>
      <c r="AF30" s="146">
        <f t="shared" ref="AF30" si="101">AE30+AF27+AF28+AF29</f>
        <v>3250.4986841375758</v>
      </c>
      <c r="AG30" s="146">
        <f t="shared" ref="AG30" si="102">AF30+AG27+AG28+AG29</f>
        <v>3491.9888544147834</v>
      </c>
      <c r="AH30" s="146">
        <f t="shared" ref="AH30" si="103">AG30+AH27+AH28+AH29</f>
        <v>3733.4790246919911</v>
      </c>
      <c r="AI30" s="146">
        <f t="shared" ref="AI30" si="104">AH30+AI27+AI28+AI29</f>
        <v>3974.9691949691987</v>
      </c>
      <c r="AJ30" s="146">
        <f t="shared" ref="AJ30" si="105">AI30+AJ27+AJ28+AJ29</f>
        <v>4216.4593652464064</v>
      </c>
      <c r="AK30" s="146">
        <f t="shared" ref="AK30" si="106">AJ30+AK27+AK28+AK29</f>
        <v>3985.8593652464065</v>
      </c>
      <c r="AL30" s="146">
        <f t="shared" ref="AL30" si="107">AK30+AL27+AL28+AL29</f>
        <v>3914.8593652464065</v>
      </c>
      <c r="AM30" s="146">
        <f t="shared" ref="AM30" si="108">AL30+AM27+AM28+AM29</f>
        <v>3879.8593652464065</v>
      </c>
      <c r="AN30" s="146">
        <f t="shared" ref="AN30" si="109">AM30+AN27+AN28+AN29</f>
        <v>3880.8593652464065</v>
      </c>
      <c r="AO30" s="146">
        <f t="shared" ref="AO30" si="110">AN30+AO27+AO28+AO29</f>
        <v>3881.8593652464065</v>
      </c>
      <c r="AP30" s="146">
        <f t="shared" ref="AP30" si="111">AO30+AP27+AP28+AP29</f>
        <v>3882.8593652464065</v>
      </c>
      <c r="AQ30" s="146">
        <f t="shared" ref="AQ30" si="112">AP30+AQ27+AQ28+AQ29</f>
        <v>3883.8593652464065</v>
      </c>
      <c r="AR30" s="146">
        <f t="shared" ref="AR30" si="113">AQ30+AR27+AR28+AR29</f>
        <v>3884.8593652464065</v>
      </c>
      <c r="AS30" s="146">
        <f t="shared" ref="AS30" si="114">AR30+AS27+AS28+AS29</f>
        <v>3885.8593652464065</v>
      </c>
      <c r="AT30" s="146">
        <f t="shared" ref="AT30" si="115">AS30+AT27+AT28+AT29</f>
        <v>3886.8593652464065</v>
      </c>
      <c r="AU30" s="146">
        <f t="shared" ref="AU30" si="116">AT30+AU27+AU28+AU29</f>
        <v>3887.8593652464065</v>
      </c>
      <c r="AV30" s="146">
        <f t="shared" ref="AV30" si="117">AU30+AV27+AV28+AV29</f>
        <v>3888.8593652464065</v>
      </c>
      <c r="AW30" s="146">
        <f t="shared" ref="AW30" si="118">AV30+AW27+AW28+AW29</f>
        <v>3889.8593652464065</v>
      </c>
      <c r="AX30" s="146">
        <f t="shared" ref="AX30" si="119">AW30+AX27+AX28+AX29</f>
        <v>3890.8593652464065</v>
      </c>
      <c r="AY30" s="146">
        <f t="shared" ref="AY30" si="120">AX30+AY27+AY28+AY29</f>
        <v>3891.8593652464065</v>
      </c>
      <c r="AZ30" s="146">
        <f t="shared" ref="AZ30" si="121">AY30+AZ27+AZ28+AZ29</f>
        <v>3928.8593652464065</v>
      </c>
      <c r="BA30" s="146">
        <f t="shared" ref="BA30" si="122">AZ30+BA27+BA28+BA29</f>
        <v>3965.8593652464065</v>
      </c>
      <c r="BB30" s="146">
        <f t="shared" ref="BB30" si="123">BA30+BB27+BB28+BB29</f>
        <v>4002.8593652464065</v>
      </c>
      <c r="BC30" s="146">
        <f t="shared" ref="BC30" si="124">BB30+BC27+BC28+BC29</f>
        <v>4039.8593652464065</v>
      </c>
      <c r="BD30" s="146">
        <f t="shared" ref="BD30" si="125">BC30+BD27+BD28+BD29</f>
        <v>4076.8593652464065</v>
      </c>
      <c r="BE30" s="146">
        <f t="shared" ref="BE30" si="126">BD30+BE27+BE28+BE29</f>
        <v>4113.859365246406</v>
      </c>
      <c r="BF30" s="146">
        <f t="shared" ref="BF30" si="127">BE30+BF27+BF28+BF29</f>
        <v>4150.859365246406</v>
      </c>
      <c r="BG30" s="146">
        <f t="shared" ref="BG30" si="128">BF30+BG27+BG28+BG29</f>
        <v>4187.859365246406</v>
      </c>
      <c r="BH30" s="146">
        <f t="shared" ref="BH30" si="129">BG30+BH27+BH28+BH29</f>
        <v>4224.859365246406</v>
      </c>
      <c r="BI30" s="146">
        <f t="shared" ref="BI30" si="130">BH30+BI27+BI28+BI29</f>
        <v>4261.859365246406</v>
      </c>
      <c r="BJ30" s="146">
        <f t="shared" si="76"/>
        <v>4298.859365246406</v>
      </c>
      <c r="BK30" s="146">
        <f t="shared" si="76"/>
        <v>4335.859365246406</v>
      </c>
      <c r="BL30" s="146">
        <f t="shared" si="76"/>
        <v>4372.859365246406</v>
      </c>
      <c r="BM30" s="146">
        <f t="shared" si="76"/>
        <v>4409.859365246406</v>
      </c>
      <c r="BN30" s="146">
        <f t="shared" si="76"/>
        <v>4446.859365246406</v>
      </c>
      <c r="BO30" s="146">
        <f t="shared" si="76"/>
        <v>4483.859365246406</v>
      </c>
      <c r="BP30" s="146">
        <f t="shared" ref="BP30:BT30" si="131">BO30+BP27+BP28+BP29</f>
        <v>4520.859365246406</v>
      </c>
      <c r="BQ30" s="146">
        <f t="shared" si="131"/>
        <v>4557.859365246406</v>
      </c>
      <c r="BR30" s="146">
        <f t="shared" si="131"/>
        <v>4594.859365246406</v>
      </c>
      <c r="BS30" s="146">
        <f t="shared" si="131"/>
        <v>4631.859365246406</v>
      </c>
      <c r="BT30" s="147">
        <f t="shared" si="131"/>
        <v>4668.859365246406</v>
      </c>
    </row>
    <row r="31" spans="1:72" ht="14.4" thickBot="1">
      <c r="A31" s="69" t="s">
        <v>35</v>
      </c>
      <c r="B31" s="201"/>
      <c r="C31" s="202"/>
      <c r="D31" s="202"/>
      <c r="E31" s="202"/>
      <c r="F31" s="202"/>
      <c r="G31" s="202"/>
      <c r="H31" s="202"/>
      <c r="I31" s="202"/>
      <c r="J31" s="203"/>
      <c r="K31" s="148"/>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50"/>
    </row>
    <row r="32" spans="1:72" s="12" customFormat="1">
      <c r="A32" s="70" t="s">
        <v>5</v>
      </c>
      <c r="B32" s="71"/>
      <c r="C32" s="71"/>
      <c r="D32" s="71"/>
      <c r="E32" s="71"/>
      <c r="F32" s="71" t="s">
        <v>6</v>
      </c>
      <c r="G32" s="71" t="s">
        <v>37</v>
      </c>
      <c r="H32" s="71" t="s">
        <v>38</v>
      </c>
      <c r="I32" s="71" t="s">
        <v>43</v>
      </c>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2"/>
    </row>
    <row r="33" spans="1:72" s="12" customFormat="1">
      <c r="A33" s="66" t="str">
        <f>A5</f>
        <v>世帯主</v>
      </c>
      <c r="B33" s="28"/>
      <c r="C33" s="28"/>
      <c r="D33" s="28"/>
      <c r="E33" s="28"/>
      <c r="F33" s="28"/>
      <c r="G33" s="28"/>
      <c r="H33" s="28"/>
      <c r="I33" s="28"/>
      <c r="J33" s="28" t="s">
        <v>42</v>
      </c>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t="s">
        <v>51</v>
      </c>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52"/>
    </row>
    <row r="34" spans="1:72" s="12" customFormat="1">
      <c r="A34" s="66" t="str">
        <f>A6</f>
        <v>配偶者</v>
      </c>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52"/>
    </row>
    <row r="35" spans="1:72" s="12" customFormat="1">
      <c r="A35" s="67" t="str">
        <f>A7</f>
        <v>第１子</v>
      </c>
      <c r="B35" s="28" t="s">
        <v>104</v>
      </c>
      <c r="C35" s="28"/>
      <c r="D35" s="28"/>
      <c r="E35" s="28" t="s">
        <v>39</v>
      </c>
      <c r="F35" s="28"/>
      <c r="G35" s="28"/>
      <c r="H35" s="28"/>
      <c r="I35" s="28"/>
      <c r="J35" s="28"/>
      <c r="K35" s="28" t="s">
        <v>40</v>
      </c>
      <c r="L35" s="28"/>
      <c r="M35" s="28"/>
      <c r="N35" s="28" t="s">
        <v>41</v>
      </c>
      <c r="O35" s="28"/>
      <c r="P35" s="28" t="s">
        <v>17</v>
      </c>
      <c r="Q35" s="28" t="s">
        <v>49</v>
      </c>
      <c r="R35" s="28"/>
      <c r="S35" s="28"/>
      <c r="T35" s="28"/>
      <c r="U35" s="28" t="s">
        <v>7</v>
      </c>
      <c r="V35" s="28"/>
      <c r="W35" s="28"/>
      <c r="X35" s="28"/>
      <c r="Y35" s="28"/>
      <c r="Z35" s="28"/>
      <c r="AA35" s="28"/>
      <c r="AB35" s="28"/>
      <c r="AC35" s="28" t="s">
        <v>50</v>
      </c>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52"/>
    </row>
    <row r="36" spans="1:72" s="12" customFormat="1">
      <c r="A36" s="67" t="str">
        <f>A8</f>
        <v>第２子</v>
      </c>
      <c r="B36" s="28"/>
      <c r="C36" s="28"/>
      <c r="D36" s="28"/>
      <c r="E36" s="28" t="s">
        <v>104</v>
      </c>
      <c r="F36" s="28"/>
      <c r="G36" s="28"/>
      <c r="H36" s="28" t="s">
        <v>39</v>
      </c>
      <c r="I36" s="28"/>
      <c r="J36" s="28"/>
      <c r="K36" s="28"/>
      <c r="L36" s="28"/>
      <c r="M36" s="28"/>
      <c r="N36" s="28" t="s">
        <v>40</v>
      </c>
      <c r="O36" s="28"/>
      <c r="P36" s="28"/>
      <c r="Q36" s="28" t="s">
        <v>41</v>
      </c>
      <c r="R36" s="28"/>
      <c r="S36" s="28"/>
      <c r="T36" s="28" t="s">
        <v>49</v>
      </c>
      <c r="U36" s="28"/>
      <c r="V36" s="28"/>
      <c r="W36" s="28"/>
      <c r="X36" s="28" t="s">
        <v>7</v>
      </c>
      <c r="Y36" s="28"/>
      <c r="Z36" s="28"/>
      <c r="AA36" s="28"/>
      <c r="AB36" s="28"/>
      <c r="AC36" s="28"/>
      <c r="AD36" s="28"/>
      <c r="AE36" s="28"/>
      <c r="AF36" s="28" t="s">
        <v>50</v>
      </c>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52"/>
    </row>
    <row r="37" spans="1:72" s="27" customFormat="1" ht="14.4" thickBot="1">
      <c r="A37" s="68" t="s">
        <v>18</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4"/>
    </row>
    <row r="38" spans="1:72" s="12" customFormat="1">
      <c r="A38" s="10"/>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row>
    <row r="39" spans="1:72" ht="19.8" thickBot="1">
      <c r="A39" s="83" t="s">
        <v>123</v>
      </c>
      <c r="R39" s="15"/>
      <c r="V39" s="15"/>
    </row>
    <row r="40" spans="1:72">
      <c r="A40" s="79" t="s">
        <v>44</v>
      </c>
      <c r="B40" s="98">
        <f t="shared" ref="B40:AG40" si="132">B19-(B9*1/4)-(B12*1/2)-B13-(B14*1/4)</f>
        <v>350</v>
      </c>
      <c r="C40" s="98">
        <f t="shared" si="132"/>
        <v>350</v>
      </c>
      <c r="D40" s="98">
        <f t="shared" si="132"/>
        <v>350</v>
      </c>
      <c r="E40" s="98">
        <f t="shared" si="132"/>
        <v>382.2</v>
      </c>
      <c r="F40" s="98">
        <f t="shared" si="132"/>
        <v>382.2</v>
      </c>
      <c r="G40" s="98">
        <f t="shared" si="132"/>
        <v>382.2</v>
      </c>
      <c r="H40" s="98">
        <f t="shared" si="132"/>
        <v>366.2</v>
      </c>
      <c r="I40" s="98">
        <f t="shared" si="132"/>
        <v>366.2</v>
      </c>
      <c r="J40" s="98">
        <f t="shared" si="132"/>
        <v>366.2</v>
      </c>
      <c r="K40" s="98">
        <f t="shared" si="132"/>
        <v>381.9</v>
      </c>
      <c r="L40" s="98">
        <f t="shared" si="132"/>
        <v>381.9</v>
      </c>
      <c r="M40" s="98">
        <f t="shared" si="132"/>
        <v>381.9</v>
      </c>
      <c r="N40" s="98">
        <f t="shared" si="132"/>
        <v>379.1</v>
      </c>
      <c r="O40" s="98">
        <f t="shared" si="132"/>
        <v>379.1</v>
      </c>
      <c r="P40" s="98">
        <f t="shared" si="132"/>
        <v>379.1</v>
      </c>
      <c r="Q40" s="98">
        <f t="shared" si="132"/>
        <v>507.00000000000011</v>
      </c>
      <c r="R40" s="99">
        <f t="shared" si="132"/>
        <v>507.00000000000011</v>
      </c>
      <c r="S40" s="98">
        <f t="shared" si="132"/>
        <v>507.00000000000011</v>
      </c>
      <c r="T40" s="98">
        <f t="shared" si="132"/>
        <v>622.00000000000011</v>
      </c>
      <c r="U40" s="98">
        <f t="shared" si="132"/>
        <v>461.90000000000003</v>
      </c>
      <c r="V40" s="98">
        <f t="shared" si="132"/>
        <v>461.90000000000003</v>
      </c>
      <c r="W40" s="98">
        <f t="shared" si="132"/>
        <v>461.90000000000003</v>
      </c>
      <c r="X40" s="98">
        <f t="shared" si="132"/>
        <v>301.8</v>
      </c>
      <c r="Y40" s="98">
        <f t="shared" si="132"/>
        <v>301.8</v>
      </c>
      <c r="Z40" s="98">
        <f t="shared" si="132"/>
        <v>301.8</v>
      </c>
      <c r="AA40" s="98">
        <f t="shared" si="132"/>
        <v>301.8</v>
      </c>
      <c r="AB40" s="98">
        <f t="shared" si="132"/>
        <v>301.8</v>
      </c>
      <c r="AC40" s="98">
        <f t="shared" si="132"/>
        <v>301.8</v>
      </c>
      <c r="AD40" s="98">
        <f t="shared" si="132"/>
        <v>301.8</v>
      </c>
      <c r="AE40" s="98">
        <f t="shared" si="132"/>
        <v>301.8</v>
      </c>
      <c r="AF40" s="98">
        <f t="shared" si="132"/>
        <v>301.8</v>
      </c>
      <c r="AG40" s="98">
        <f t="shared" si="132"/>
        <v>301.8</v>
      </c>
      <c r="AH40" s="98">
        <f t="shared" ref="AH40:BM40" si="133">AH19-(AH9*1/4)-(AH12*1/2)-AH13-(AH14*1/4)</f>
        <v>301.8</v>
      </c>
      <c r="AI40" s="98">
        <f t="shared" si="133"/>
        <v>301.8</v>
      </c>
      <c r="AJ40" s="98">
        <f t="shared" si="133"/>
        <v>301.8</v>
      </c>
      <c r="AK40" s="98">
        <f t="shared" si="133"/>
        <v>301.8</v>
      </c>
      <c r="AL40" s="98">
        <f t="shared" si="133"/>
        <v>162</v>
      </c>
      <c r="AM40" s="98">
        <f t="shared" si="133"/>
        <v>162</v>
      </c>
      <c r="AN40" s="98">
        <f t="shared" si="133"/>
        <v>162</v>
      </c>
      <c r="AO40" s="98">
        <f t="shared" si="133"/>
        <v>162</v>
      </c>
      <c r="AP40" s="98">
        <f t="shared" si="133"/>
        <v>162</v>
      </c>
      <c r="AQ40" s="98">
        <f t="shared" si="133"/>
        <v>162</v>
      </c>
      <c r="AR40" s="98">
        <f t="shared" si="133"/>
        <v>162</v>
      </c>
      <c r="AS40" s="98">
        <f t="shared" si="133"/>
        <v>162</v>
      </c>
      <c r="AT40" s="98">
        <f t="shared" si="133"/>
        <v>162</v>
      </c>
      <c r="AU40" s="98">
        <f t="shared" si="133"/>
        <v>162</v>
      </c>
      <c r="AV40" s="98">
        <f t="shared" si="133"/>
        <v>162</v>
      </c>
      <c r="AW40" s="98">
        <f t="shared" si="133"/>
        <v>162</v>
      </c>
      <c r="AX40" s="98">
        <f t="shared" si="133"/>
        <v>162</v>
      </c>
      <c r="AY40" s="98">
        <f t="shared" si="133"/>
        <v>162</v>
      </c>
      <c r="AZ40" s="98">
        <f t="shared" si="133"/>
        <v>135</v>
      </c>
      <c r="BA40" s="98">
        <f t="shared" si="133"/>
        <v>135</v>
      </c>
      <c r="BB40" s="98">
        <f t="shared" si="133"/>
        <v>135</v>
      </c>
      <c r="BC40" s="98">
        <f t="shared" si="133"/>
        <v>135</v>
      </c>
      <c r="BD40" s="98">
        <f t="shared" si="133"/>
        <v>135</v>
      </c>
      <c r="BE40" s="98">
        <f t="shared" si="133"/>
        <v>135</v>
      </c>
      <c r="BF40" s="98">
        <f t="shared" si="133"/>
        <v>135</v>
      </c>
      <c r="BG40" s="98">
        <f t="shared" si="133"/>
        <v>135</v>
      </c>
      <c r="BH40" s="98">
        <f t="shared" si="133"/>
        <v>135</v>
      </c>
      <c r="BI40" s="98">
        <f t="shared" si="133"/>
        <v>135</v>
      </c>
      <c r="BJ40" s="98">
        <f t="shared" si="133"/>
        <v>135</v>
      </c>
      <c r="BK40" s="98">
        <f t="shared" si="133"/>
        <v>135</v>
      </c>
      <c r="BL40" s="98">
        <f t="shared" si="133"/>
        <v>135</v>
      </c>
      <c r="BM40" s="100">
        <f t="shared" si="133"/>
        <v>135</v>
      </c>
      <c r="BN40" s="101"/>
      <c r="BO40" s="101"/>
      <c r="BP40" s="101"/>
      <c r="BQ40" s="101"/>
      <c r="BR40" s="101"/>
      <c r="BS40" s="101"/>
      <c r="BT40" s="101"/>
    </row>
    <row r="41" spans="1:72">
      <c r="A41" s="80" t="s">
        <v>45</v>
      </c>
      <c r="B41" s="220">
        <v>144</v>
      </c>
      <c r="C41" s="102">
        <f>B41</f>
        <v>144</v>
      </c>
      <c r="D41" s="102">
        <f t="shared" ref="D41:Q41" si="134">C41</f>
        <v>144</v>
      </c>
      <c r="E41" s="102">
        <f t="shared" si="134"/>
        <v>144</v>
      </c>
      <c r="F41" s="102">
        <f t="shared" si="134"/>
        <v>144</v>
      </c>
      <c r="G41" s="102">
        <f t="shared" si="134"/>
        <v>144</v>
      </c>
      <c r="H41" s="102">
        <f t="shared" si="134"/>
        <v>144</v>
      </c>
      <c r="I41" s="102">
        <f t="shared" si="134"/>
        <v>144</v>
      </c>
      <c r="J41" s="102">
        <f t="shared" si="134"/>
        <v>144</v>
      </c>
      <c r="K41" s="102">
        <f t="shared" si="134"/>
        <v>144</v>
      </c>
      <c r="L41" s="102">
        <f t="shared" si="134"/>
        <v>144</v>
      </c>
      <c r="M41" s="102">
        <f t="shared" si="134"/>
        <v>144</v>
      </c>
      <c r="N41" s="102">
        <f t="shared" si="134"/>
        <v>144</v>
      </c>
      <c r="O41" s="102">
        <f t="shared" si="134"/>
        <v>144</v>
      </c>
      <c r="P41" s="102">
        <f t="shared" si="134"/>
        <v>144</v>
      </c>
      <c r="Q41" s="102">
        <f t="shared" si="134"/>
        <v>144</v>
      </c>
      <c r="R41" s="103"/>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4"/>
      <c r="BN41" s="101"/>
      <c r="BO41" s="101"/>
      <c r="BP41" s="101"/>
      <c r="BQ41" s="101"/>
      <c r="BR41" s="101"/>
      <c r="BS41" s="101"/>
      <c r="BT41" s="101"/>
    </row>
    <row r="42" spans="1:72" s="12" customFormat="1">
      <c r="A42" s="81" t="s">
        <v>9</v>
      </c>
      <c r="B42" s="105">
        <f t="shared" ref="B42:V42" si="135">B40-B41</f>
        <v>206</v>
      </c>
      <c r="C42" s="105">
        <f t="shared" si="135"/>
        <v>206</v>
      </c>
      <c r="D42" s="105">
        <f t="shared" si="135"/>
        <v>206</v>
      </c>
      <c r="E42" s="105">
        <f t="shared" si="135"/>
        <v>238.2</v>
      </c>
      <c r="F42" s="105">
        <f t="shared" si="135"/>
        <v>238.2</v>
      </c>
      <c r="G42" s="105">
        <f t="shared" si="135"/>
        <v>238.2</v>
      </c>
      <c r="H42" s="105">
        <f t="shared" si="135"/>
        <v>222.2</v>
      </c>
      <c r="I42" s="105">
        <f t="shared" si="135"/>
        <v>222.2</v>
      </c>
      <c r="J42" s="105">
        <f t="shared" si="135"/>
        <v>222.2</v>
      </c>
      <c r="K42" s="105">
        <f t="shared" si="135"/>
        <v>237.89999999999998</v>
      </c>
      <c r="L42" s="105">
        <f t="shared" si="135"/>
        <v>237.89999999999998</v>
      </c>
      <c r="M42" s="105">
        <f t="shared" si="135"/>
        <v>237.89999999999998</v>
      </c>
      <c r="N42" s="105">
        <f t="shared" si="135"/>
        <v>235.10000000000002</v>
      </c>
      <c r="O42" s="105">
        <f t="shared" si="135"/>
        <v>235.10000000000002</v>
      </c>
      <c r="P42" s="105">
        <f t="shared" si="135"/>
        <v>235.10000000000002</v>
      </c>
      <c r="Q42" s="105">
        <f t="shared" si="135"/>
        <v>363.00000000000011</v>
      </c>
      <c r="R42" s="105">
        <f t="shared" si="135"/>
        <v>507.00000000000011</v>
      </c>
      <c r="S42" s="105">
        <f t="shared" si="135"/>
        <v>507.00000000000011</v>
      </c>
      <c r="T42" s="105">
        <f t="shared" si="135"/>
        <v>622.00000000000011</v>
      </c>
      <c r="U42" s="105">
        <f t="shared" si="135"/>
        <v>461.90000000000003</v>
      </c>
      <c r="V42" s="105">
        <f t="shared" si="135"/>
        <v>461.90000000000003</v>
      </c>
      <c r="W42" s="105">
        <f t="shared" ref="W42:X42" si="136">W40-W41</f>
        <v>461.90000000000003</v>
      </c>
      <c r="X42" s="105">
        <f t="shared" si="136"/>
        <v>301.8</v>
      </c>
      <c r="Y42" s="105">
        <f t="shared" ref="Y42:BM42" si="137">Y40-Y41</f>
        <v>301.8</v>
      </c>
      <c r="Z42" s="105">
        <f t="shared" si="137"/>
        <v>301.8</v>
      </c>
      <c r="AA42" s="105">
        <f t="shared" si="137"/>
        <v>301.8</v>
      </c>
      <c r="AB42" s="105">
        <f t="shared" si="137"/>
        <v>301.8</v>
      </c>
      <c r="AC42" s="105">
        <f t="shared" si="137"/>
        <v>301.8</v>
      </c>
      <c r="AD42" s="105">
        <f t="shared" si="137"/>
        <v>301.8</v>
      </c>
      <c r="AE42" s="105">
        <f t="shared" si="137"/>
        <v>301.8</v>
      </c>
      <c r="AF42" s="105">
        <f t="shared" si="137"/>
        <v>301.8</v>
      </c>
      <c r="AG42" s="105">
        <f t="shared" si="137"/>
        <v>301.8</v>
      </c>
      <c r="AH42" s="105">
        <f t="shared" si="137"/>
        <v>301.8</v>
      </c>
      <c r="AI42" s="105">
        <f t="shared" si="137"/>
        <v>301.8</v>
      </c>
      <c r="AJ42" s="105">
        <f t="shared" si="137"/>
        <v>301.8</v>
      </c>
      <c r="AK42" s="105">
        <f t="shared" si="137"/>
        <v>301.8</v>
      </c>
      <c r="AL42" s="105">
        <f t="shared" si="137"/>
        <v>162</v>
      </c>
      <c r="AM42" s="105">
        <f t="shared" si="137"/>
        <v>162</v>
      </c>
      <c r="AN42" s="105">
        <f t="shared" si="137"/>
        <v>162</v>
      </c>
      <c r="AO42" s="105">
        <f t="shared" si="137"/>
        <v>162</v>
      </c>
      <c r="AP42" s="105">
        <f t="shared" si="137"/>
        <v>162</v>
      </c>
      <c r="AQ42" s="105">
        <f t="shared" si="137"/>
        <v>162</v>
      </c>
      <c r="AR42" s="105">
        <f t="shared" si="137"/>
        <v>162</v>
      </c>
      <c r="AS42" s="105">
        <f t="shared" si="137"/>
        <v>162</v>
      </c>
      <c r="AT42" s="105">
        <f t="shared" si="137"/>
        <v>162</v>
      </c>
      <c r="AU42" s="105">
        <f t="shared" si="137"/>
        <v>162</v>
      </c>
      <c r="AV42" s="105">
        <f t="shared" si="137"/>
        <v>162</v>
      </c>
      <c r="AW42" s="105">
        <f t="shared" si="137"/>
        <v>162</v>
      </c>
      <c r="AX42" s="105">
        <f t="shared" si="137"/>
        <v>162</v>
      </c>
      <c r="AY42" s="105">
        <f t="shared" si="137"/>
        <v>162</v>
      </c>
      <c r="AZ42" s="105">
        <f t="shared" si="137"/>
        <v>135</v>
      </c>
      <c r="BA42" s="105">
        <f t="shared" si="137"/>
        <v>135</v>
      </c>
      <c r="BB42" s="105">
        <f t="shared" si="137"/>
        <v>135</v>
      </c>
      <c r="BC42" s="105">
        <f t="shared" si="137"/>
        <v>135</v>
      </c>
      <c r="BD42" s="105">
        <f t="shared" si="137"/>
        <v>135</v>
      </c>
      <c r="BE42" s="105">
        <f t="shared" si="137"/>
        <v>135</v>
      </c>
      <c r="BF42" s="105">
        <f t="shared" si="137"/>
        <v>135</v>
      </c>
      <c r="BG42" s="105">
        <f t="shared" si="137"/>
        <v>135</v>
      </c>
      <c r="BH42" s="105">
        <f t="shared" si="137"/>
        <v>135</v>
      </c>
      <c r="BI42" s="105">
        <f t="shared" si="137"/>
        <v>135</v>
      </c>
      <c r="BJ42" s="105">
        <f t="shared" si="137"/>
        <v>135</v>
      </c>
      <c r="BK42" s="105">
        <f t="shared" si="137"/>
        <v>135</v>
      </c>
      <c r="BL42" s="105">
        <f t="shared" si="137"/>
        <v>135</v>
      </c>
      <c r="BM42" s="106">
        <f t="shared" si="137"/>
        <v>135</v>
      </c>
      <c r="BN42" s="107"/>
      <c r="BO42" s="107"/>
      <c r="BP42" s="107"/>
      <c r="BQ42" s="107"/>
      <c r="BR42" s="107"/>
      <c r="BS42" s="107"/>
      <c r="BT42" s="107"/>
    </row>
    <row r="43" spans="1:72">
      <c r="A43" s="80" t="s">
        <v>10</v>
      </c>
      <c r="B43" s="220">
        <v>500</v>
      </c>
      <c r="C43" s="102">
        <f>B43*1.01</f>
        <v>505</v>
      </c>
      <c r="D43" s="102">
        <f t="shared" ref="D43:BM43" si="138">C43*1.01</f>
        <v>510.05</v>
      </c>
      <c r="E43" s="102">
        <f t="shared" si="138"/>
        <v>515.15049999999997</v>
      </c>
      <c r="F43" s="102">
        <f t="shared" si="138"/>
        <v>520.30200500000001</v>
      </c>
      <c r="G43" s="102">
        <f t="shared" si="138"/>
        <v>525.50502504999997</v>
      </c>
      <c r="H43" s="102">
        <f t="shared" si="138"/>
        <v>530.76007530049992</v>
      </c>
      <c r="I43" s="102">
        <f t="shared" si="138"/>
        <v>536.0676760535049</v>
      </c>
      <c r="J43" s="102">
        <f t="shared" si="138"/>
        <v>541.42835281403995</v>
      </c>
      <c r="K43" s="102">
        <f t="shared" si="138"/>
        <v>546.84263634218041</v>
      </c>
      <c r="L43" s="102">
        <f t="shared" si="138"/>
        <v>552.31106270560224</v>
      </c>
      <c r="M43" s="102">
        <f t="shared" si="138"/>
        <v>557.83417333265822</v>
      </c>
      <c r="N43" s="102">
        <f t="shared" si="138"/>
        <v>563.41251506598485</v>
      </c>
      <c r="O43" s="102">
        <f t="shared" si="138"/>
        <v>569.04664021664473</v>
      </c>
      <c r="P43" s="102">
        <f t="shared" si="138"/>
        <v>574.73710661881114</v>
      </c>
      <c r="Q43" s="102">
        <f t="shared" si="138"/>
        <v>580.48447768499921</v>
      </c>
      <c r="R43" s="102">
        <f t="shared" si="138"/>
        <v>586.28932246184922</v>
      </c>
      <c r="S43" s="102">
        <f t="shared" si="138"/>
        <v>592.15221568646768</v>
      </c>
      <c r="T43" s="102">
        <f t="shared" si="138"/>
        <v>598.07373784333231</v>
      </c>
      <c r="U43" s="102">
        <f t="shared" si="138"/>
        <v>604.05447522176564</v>
      </c>
      <c r="V43" s="102">
        <f t="shared" si="138"/>
        <v>610.09501997398331</v>
      </c>
      <c r="W43" s="102">
        <f t="shared" si="138"/>
        <v>616.19597017372314</v>
      </c>
      <c r="X43" s="102">
        <f t="shared" si="138"/>
        <v>622.3579298754604</v>
      </c>
      <c r="Y43" s="102">
        <f t="shared" si="138"/>
        <v>628.58150917421506</v>
      </c>
      <c r="Z43" s="102">
        <f t="shared" si="138"/>
        <v>634.86732426595722</v>
      </c>
      <c r="AA43" s="102">
        <f t="shared" si="138"/>
        <v>641.21599750861685</v>
      </c>
      <c r="AB43" s="102">
        <f t="shared" si="138"/>
        <v>647.62815748370303</v>
      </c>
      <c r="AC43" s="102">
        <f t="shared" si="138"/>
        <v>654.10443905854004</v>
      </c>
      <c r="AD43" s="102">
        <f t="shared" si="138"/>
        <v>660.64548344912544</v>
      </c>
      <c r="AE43" s="102">
        <f t="shared" si="138"/>
        <v>667.25193828361671</v>
      </c>
      <c r="AF43" s="102">
        <f t="shared" si="138"/>
        <v>673.92445766645289</v>
      </c>
      <c r="AG43" s="102">
        <f t="shared" si="138"/>
        <v>680.66370224311743</v>
      </c>
      <c r="AH43" s="102">
        <f t="shared" si="138"/>
        <v>687.47033926554866</v>
      </c>
      <c r="AI43" s="102">
        <f t="shared" si="138"/>
        <v>694.34504265820419</v>
      </c>
      <c r="AJ43" s="102">
        <f t="shared" si="138"/>
        <v>701.2884930847863</v>
      </c>
      <c r="AK43" s="102">
        <f t="shared" si="138"/>
        <v>708.30137801563421</v>
      </c>
      <c r="AL43" s="102">
        <f t="shared" si="138"/>
        <v>715.38439179579052</v>
      </c>
      <c r="AM43" s="102">
        <f t="shared" si="138"/>
        <v>722.53823571374846</v>
      </c>
      <c r="AN43" s="102">
        <f t="shared" si="138"/>
        <v>729.76361807088597</v>
      </c>
      <c r="AO43" s="102">
        <f t="shared" si="138"/>
        <v>737.06125425159485</v>
      </c>
      <c r="AP43" s="102">
        <f t="shared" si="138"/>
        <v>744.43186679411076</v>
      </c>
      <c r="AQ43" s="102">
        <f t="shared" si="138"/>
        <v>751.87618546205192</v>
      </c>
      <c r="AR43" s="102">
        <f t="shared" si="138"/>
        <v>759.39494731667241</v>
      </c>
      <c r="AS43" s="102">
        <f t="shared" si="138"/>
        <v>766.98889678983915</v>
      </c>
      <c r="AT43" s="102">
        <f t="shared" si="138"/>
        <v>774.65878575773752</v>
      </c>
      <c r="AU43" s="102">
        <f t="shared" si="138"/>
        <v>782.40537361531494</v>
      </c>
      <c r="AV43" s="102">
        <f t="shared" si="138"/>
        <v>790.22942735146808</v>
      </c>
      <c r="AW43" s="102">
        <f t="shared" si="138"/>
        <v>798.13172162498279</v>
      </c>
      <c r="AX43" s="102">
        <f t="shared" si="138"/>
        <v>806.11303884123265</v>
      </c>
      <c r="AY43" s="102">
        <f t="shared" si="138"/>
        <v>814.17416922964503</v>
      </c>
      <c r="AZ43" s="102">
        <f t="shared" si="138"/>
        <v>822.31591092194151</v>
      </c>
      <c r="BA43" s="102">
        <f t="shared" si="138"/>
        <v>830.53907003116092</v>
      </c>
      <c r="BB43" s="102">
        <f t="shared" si="138"/>
        <v>838.84446073147251</v>
      </c>
      <c r="BC43" s="102">
        <f t="shared" si="138"/>
        <v>847.23290533878719</v>
      </c>
      <c r="BD43" s="102">
        <f t="shared" si="138"/>
        <v>855.70523439217504</v>
      </c>
      <c r="BE43" s="102">
        <f t="shared" si="138"/>
        <v>864.26228673609683</v>
      </c>
      <c r="BF43" s="102">
        <f t="shared" si="138"/>
        <v>872.90490960345778</v>
      </c>
      <c r="BG43" s="102">
        <f t="shared" si="138"/>
        <v>881.63395869949238</v>
      </c>
      <c r="BH43" s="102">
        <f t="shared" si="138"/>
        <v>890.45029828648728</v>
      </c>
      <c r="BI43" s="102">
        <f t="shared" si="138"/>
        <v>899.35480126935215</v>
      </c>
      <c r="BJ43" s="102">
        <f t="shared" si="138"/>
        <v>908.34834928204566</v>
      </c>
      <c r="BK43" s="102">
        <f t="shared" si="138"/>
        <v>917.43183277486617</v>
      </c>
      <c r="BL43" s="102">
        <f t="shared" si="138"/>
        <v>926.60615110261483</v>
      </c>
      <c r="BM43" s="104">
        <f t="shared" si="138"/>
        <v>935.87221261364095</v>
      </c>
      <c r="BN43" s="101"/>
      <c r="BO43" s="101"/>
      <c r="BP43" s="101"/>
      <c r="BQ43" s="101"/>
      <c r="BR43" s="101"/>
      <c r="BS43" s="101"/>
      <c r="BT43" s="101"/>
    </row>
    <row r="44" spans="1:72">
      <c r="A44" s="80" t="s">
        <v>11</v>
      </c>
      <c r="B44" s="220">
        <v>2000</v>
      </c>
      <c r="C44" s="102">
        <f>B44</f>
        <v>2000</v>
      </c>
      <c r="D44" s="102">
        <f t="shared" ref="D44:BM44" si="139">C44</f>
        <v>2000</v>
      </c>
      <c r="E44" s="102">
        <f t="shared" si="139"/>
        <v>2000</v>
      </c>
      <c r="F44" s="102">
        <f t="shared" si="139"/>
        <v>2000</v>
      </c>
      <c r="G44" s="102">
        <f t="shared" si="139"/>
        <v>2000</v>
      </c>
      <c r="H44" s="102">
        <f t="shared" si="139"/>
        <v>2000</v>
      </c>
      <c r="I44" s="102">
        <f t="shared" si="139"/>
        <v>2000</v>
      </c>
      <c r="J44" s="102">
        <f t="shared" si="139"/>
        <v>2000</v>
      </c>
      <c r="K44" s="102">
        <f t="shared" si="139"/>
        <v>2000</v>
      </c>
      <c r="L44" s="102">
        <f t="shared" si="139"/>
        <v>2000</v>
      </c>
      <c r="M44" s="102">
        <f t="shared" si="139"/>
        <v>2000</v>
      </c>
      <c r="N44" s="102">
        <f t="shared" si="139"/>
        <v>2000</v>
      </c>
      <c r="O44" s="102">
        <f t="shared" si="139"/>
        <v>2000</v>
      </c>
      <c r="P44" s="102">
        <f t="shared" si="139"/>
        <v>2000</v>
      </c>
      <c r="Q44" s="102">
        <f t="shared" si="139"/>
        <v>2000</v>
      </c>
      <c r="R44" s="102">
        <f t="shared" si="139"/>
        <v>2000</v>
      </c>
      <c r="S44" s="102">
        <f t="shared" si="139"/>
        <v>2000</v>
      </c>
      <c r="T44" s="102">
        <f t="shared" si="139"/>
        <v>2000</v>
      </c>
      <c r="U44" s="102">
        <f t="shared" si="139"/>
        <v>2000</v>
      </c>
      <c r="V44" s="102">
        <f t="shared" si="139"/>
        <v>2000</v>
      </c>
      <c r="W44" s="102">
        <f t="shared" si="139"/>
        <v>2000</v>
      </c>
      <c r="X44" s="102">
        <f t="shared" si="139"/>
        <v>2000</v>
      </c>
      <c r="Y44" s="102">
        <f t="shared" si="139"/>
        <v>2000</v>
      </c>
      <c r="Z44" s="102">
        <f t="shared" si="139"/>
        <v>2000</v>
      </c>
      <c r="AA44" s="102">
        <f t="shared" si="139"/>
        <v>2000</v>
      </c>
      <c r="AB44" s="102">
        <f t="shared" si="139"/>
        <v>2000</v>
      </c>
      <c r="AC44" s="102">
        <f t="shared" si="139"/>
        <v>2000</v>
      </c>
      <c r="AD44" s="102">
        <f t="shared" si="139"/>
        <v>2000</v>
      </c>
      <c r="AE44" s="102">
        <f t="shared" si="139"/>
        <v>2000</v>
      </c>
      <c r="AF44" s="102">
        <f t="shared" si="139"/>
        <v>2000</v>
      </c>
      <c r="AG44" s="102">
        <f t="shared" si="139"/>
        <v>2000</v>
      </c>
      <c r="AH44" s="102">
        <f t="shared" si="139"/>
        <v>2000</v>
      </c>
      <c r="AI44" s="102">
        <f t="shared" si="139"/>
        <v>2000</v>
      </c>
      <c r="AJ44" s="102">
        <f t="shared" si="139"/>
        <v>2000</v>
      </c>
      <c r="AK44" s="102">
        <f t="shared" si="139"/>
        <v>2000</v>
      </c>
      <c r="AL44" s="102">
        <f t="shared" si="139"/>
        <v>2000</v>
      </c>
      <c r="AM44" s="102">
        <f t="shared" si="139"/>
        <v>2000</v>
      </c>
      <c r="AN44" s="102">
        <f t="shared" si="139"/>
        <v>2000</v>
      </c>
      <c r="AO44" s="102">
        <f t="shared" si="139"/>
        <v>2000</v>
      </c>
      <c r="AP44" s="102">
        <f t="shared" si="139"/>
        <v>2000</v>
      </c>
      <c r="AQ44" s="102">
        <f t="shared" si="139"/>
        <v>2000</v>
      </c>
      <c r="AR44" s="102">
        <f t="shared" si="139"/>
        <v>2000</v>
      </c>
      <c r="AS44" s="102">
        <f t="shared" si="139"/>
        <v>2000</v>
      </c>
      <c r="AT44" s="102">
        <f t="shared" si="139"/>
        <v>2000</v>
      </c>
      <c r="AU44" s="102">
        <f t="shared" si="139"/>
        <v>2000</v>
      </c>
      <c r="AV44" s="102">
        <f t="shared" si="139"/>
        <v>2000</v>
      </c>
      <c r="AW44" s="102">
        <f t="shared" si="139"/>
        <v>2000</v>
      </c>
      <c r="AX44" s="102">
        <f t="shared" si="139"/>
        <v>2000</v>
      </c>
      <c r="AY44" s="102">
        <f t="shared" si="139"/>
        <v>2000</v>
      </c>
      <c r="AZ44" s="102">
        <f t="shared" si="139"/>
        <v>2000</v>
      </c>
      <c r="BA44" s="102">
        <f t="shared" si="139"/>
        <v>2000</v>
      </c>
      <c r="BB44" s="102">
        <f t="shared" si="139"/>
        <v>2000</v>
      </c>
      <c r="BC44" s="102">
        <f t="shared" si="139"/>
        <v>2000</v>
      </c>
      <c r="BD44" s="102">
        <f t="shared" si="139"/>
        <v>2000</v>
      </c>
      <c r="BE44" s="102">
        <f t="shared" si="139"/>
        <v>2000</v>
      </c>
      <c r="BF44" s="102">
        <f t="shared" si="139"/>
        <v>2000</v>
      </c>
      <c r="BG44" s="102">
        <f t="shared" si="139"/>
        <v>2000</v>
      </c>
      <c r="BH44" s="102">
        <f t="shared" si="139"/>
        <v>2000</v>
      </c>
      <c r="BI44" s="102">
        <f t="shared" si="139"/>
        <v>2000</v>
      </c>
      <c r="BJ44" s="102">
        <f t="shared" si="139"/>
        <v>2000</v>
      </c>
      <c r="BK44" s="102">
        <f t="shared" si="139"/>
        <v>2000</v>
      </c>
      <c r="BL44" s="102">
        <f t="shared" si="139"/>
        <v>2000</v>
      </c>
      <c r="BM44" s="104">
        <f t="shared" si="139"/>
        <v>2000</v>
      </c>
      <c r="BN44" s="101"/>
      <c r="BO44" s="101"/>
      <c r="BP44" s="101"/>
      <c r="BQ44" s="101"/>
      <c r="BR44" s="101"/>
      <c r="BS44" s="101"/>
      <c r="BT44" s="101"/>
    </row>
    <row r="45" spans="1:72">
      <c r="A45" s="80" t="s">
        <v>46</v>
      </c>
      <c r="B45" s="220"/>
      <c r="C45" s="102"/>
      <c r="D45" s="102"/>
      <c r="E45" s="102"/>
      <c r="F45" s="102"/>
      <c r="G45" s="102"/>
      <c r="H45" s="102"/>
      <c r="I45" s="102"/>
      <c r="J45" s="102"/>
      <c r="K45" s="102"/>
      <c r="L45" s="102"/>
      <c r="M45" s="102"/>
      <c r="N45" s="102"/>
      <c r="O45" s="102"/>
      <c r="P45" s="102"/>
      <c r="Q45" s="102"/>
      <c r="R45" s="103"/>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4"/>
      <c r="BN45" s="101"/>
      <c r="BO45" s="101"/>
      <c r="BP45" s="101"/>
      <c r="BQ45" s="101"/>
      <c r="BR45" s="101"/>
      <c r="BS45" s="101"/>
      <c r="BT45" s="101"/>
    </row>
    <row r="46" spans="1:72">
      <c r="A46" s="80" t="s">
        <v>47</v>
      </c>
      <c r="B46" s="220">
        <v>180</v>
      </c>
      <c r="C46" s="102">
        <f>B46</f>
        <v>180</v>
      </c>
      <c r="D46" s="102">
        <f t="shared" ref="D46:BM46" si="140">C46</f>
        <v>180</v>
      </c>
      <c r="E46" s="102">
        <f t="shared" si="140"/>
        <v>180</v>
      </c>
      <c r="F46" s="102">
        <f t="shared" si="140"/>
        <v>180</v>
      </c>
      <c r="G46" s="102">
        <f t="shared" si="140"/>
        <v>180</v>
      </c>
      <c r="H46" s="102">
        <f t="shared" si="140"/>
        <v>180</v>
      </c>
      <c r="I46" s="102">
        <f t="shared" si="140"/>
        <v>180</v>
      </c>
      <c r="J46" s="102">
        <f t="shared" si="140"/>
        <v>180</v>
      </c>
      <c r="K46" s="102">
        <f t="shared" si="140"/>
        <v>180</v>
      </c>
      <c r="L46" s="102">
        <f t="shared" si="140"/>
        <v>180</v>
      </c>
      <c r="M46" s="102">
        <f t="shared" si="140"/>
        <v>180</v>
      </c>
      <c r="N46" s="102">
        <f t="shared" si="140"/>
        <v>180</v>
      </c>
      <c r="O46" s="102">
        <f t="shared" si="140"/>
        <v>180</v>
      </c>
      <c r="P46" s="102">
        <f t="shared" si="140"/>
        <v>180</v>
      </c>
      <c r="Q46" s="102">
        <f t="shared" si="140"/>
        <v>180</v>
      </c>
      <c r="R46" s="102">
        <f t="shared" si="140"/>
        <v>180</v>
      </c>
      <c r="S46" s="102">
        <f t="shared" si="140"/>
        <v>180</v>
      </c>
      <c r="T46" s="102">
        <f t="shared" si="140"/>
        <v>180</v>
      </c>
      <c r="U46" s="102">
        <f t="shared" si="140"/>
        <v>180</v>
      </c>
      <c r="V46" s="102">
        <f t="shared" si="140"/>
        <v>180</v>
      </c>
      <c r="W46" s="102">
        <f t="shared" si="140"/>
        <v>180</v>
      </c>
      <c r="X46" s="102">
        <f t="shared" si="140"/>
        <v>180</v>
      </c>
      <c r="Y46" s="102">
        <f t="shared" si="140"/>
        <v>180</v>
      </c>
      <c r="Z46" s="102">
        <f t="shared" si="140"/>
        <v>180</v>
      </c>
      <c r="AA46" s="102">
        <f t="shared" si="140"/>
        <v>180</v>
      </c>
      <c r="AB46" s="102">
        <f t="shared" si="140"/>
        <v>180</v>
      </c>
      <c r="AC46" s="102">
        <f t="shared" si="140"/>
        <v>180</v>
      </c>
      <c r="AD46" s="102">
        <f t="shared" si="140"/>
        <v>180</v>
      </c>
      <c r="AE46" s="102">
        <f t="shared" si="140"/>
        <v>180</v>
      </c>
      <c r="AF46" s="102">
        <f t="shared" si="140"/>
        <v>180</v>
      </c>
      <c r="AG46" s="102">
        <f t="shared" si="140"/>
        <v>180</v>
      </c>
      <c r="AH46" s="102">
        <f t="shared" si="140"/>
        <v>180</v>
      </c>
      <c r="AI46" s="102">
        <f t="shared" si="140"/>
        <v>180</v>
      </c>
      <c r="AJ46" s="102">
        <f t="shared" si="140"/>
        <v>180</v>
      </c>
      <c r="AK46" s="102">
        <f t="shared" si="140"/>
        <v>180</v>
      </c>
      <c r="AL46" s="102">
        <f t="shared" si="140"/>
        <v>180</v>
      </c>
      <c r="AM46" s="102">
        <f t="shared" si="140"/>
        <v>180</v>
      </c>
      <c r="AN46" s="102">
        <f t="shared" si="140"/>
        <v>180</v>
      </c>
      <c r="AO46" s="102">
        <f t="shared" si="140"/>
        <v>180</v>
      </c>
      <c r="AP46" s="102">
        <f t="shared" si="140"/>
        <v>180</v>
      </c>
      <c r="AQ46" s="102">
        <f t="shared" si="140"/>
        <v>180</v>
      </c>
      <c r="AR46" s="102">
        <f t="shared" si="140"/>
        <v>180</v>
      </c>
      <c r="AS46" s="102">
        <f t="shared" si="140"/>
        <v>180</v>
      </c>
      <c r="AT46" s="102">
        <f t="shared" si="140"/>
        <v>180</v>
      </c>
      <c r="AU46" s="102">
        <f t="shared" si="140"/>
        <v>180</v>
      </c>
      <c r="AV46" s="102">
        <f t="shared" si="140"/>
        <v>180</v>
      </c>
      <c r="AW46" s="102">
        <f t="shared" si="140"/>
        <v>180</v>
      </c>
      <c r="AX46" s="102">
        <f t="shared" si="140"/>
        <v>180</v>
      </c>
      <c r="AY46" s="102">
        <f t="shared" si="140"/>
        <v>180</v>
      </c>
      <c r="AZ46" s="102">
        <f t="shared" si="140"/>
        <v>180</v>
      </c>
      <c r="BA46" s="102">
        <f t="shared" si="140"/>
        <v>180</v>
      </c>
      <c r="BB46" s="102">
        <f t="shared" si="140"/>
        <v>180</v>
      </c>
      <c r="BC46" s="102">
        <f t="shared" si="140"/>
        <v>180</v>
      </c>
      <c r="BD46" s="102">
        <f t="shared" si="140"/>
        <v>180</v>
      </c>
      <c r="BE46" s="102">
        <f t="shared" si="140"/>
        <v>180</v>
      </c>
      <c r="BF46" s="102">
        <f t="shared" si="140"/>
        <v>180</v>
      </c>
      <c r="BG46" s="102">
        <f t="shared" si="140"/>
        <v>180</v>
      </c>
      <c r="BH46" s="102">
        <f t="shared" si="140"/>
        <v>180</v>
      </c>
      <c r="BI46" s="102">
        <f t="shared" si="140"/>
        <v>180</v>
      </c>
      <c r="BJ46" s="102">
        <f t="shared" si="140"/>
        <v>180</v>
      </c>
      <c r="BK46" s="102">
        <f t="shared" si="140"/>
        <v>180</v>
      </c>
      <c r="BL46" s="102">
        <f t="shared" si="140"/>
        <v>180</v>
      </c>
      <c r="BM46" s="104">
        <f t="shared" si="140"/>
        <v>180</v>
      </c>
      <c r="BN46" s="101"/>
      <c r="BO46" s="101"/>
      <c r="BP46" s="101"/>
      <c r="BQ46" s="101"/>
      <c r="BR46" s="101"/>
      <c r="BS46" s="101"/>
      <c r="BT46" s="101"/>
    </row>
    <row r="47" spans="1:72">
      <c r="A47" s="80" t="s">
        <v>4</v>
      </c>
      <c r="B47" s="102">
        <f t="shared" ref="B47:AG47" si="141">B30</f>
        <v>100</v>
      </c>
      <c r="C47" s="102">
        <f t="shared" si="141"/>
        <v>107.39999999999998</v>
      </c>
      <c r="D47" s="102">
        <f t="shared" si="141"/>
        <v>122.14399999999995</v>
      </c>
      <c r="E47" s="102">
        <f t="shared" si="141"/>
        <v>112.17887999999994</v>
      </c>
      <c r="F47" s="102">
        <f t="shared" si="141"/>
        <v>109.85445759999993</v>
      </c>
      <c r="G47" s="102">
        <f t="shared" si="141"/>
        <v>115.32354675199991</v>
      </c>
      <c r="H47" s="102">
        <f t="shared" si="141"/>
        <v>144.74201768703989</v>
      </c>
      <c r="I47" s="102">
        <f t="shared" si="141"/>
        <v>182.26885804078069</v>
      </c>
      <c r="J47" s="102">
        <f t="shared" si="141"/>
        <v>228.06623520159627</v>
      </c>
      <c r="K47" s="102">
        <f t="shared" si="141"/>
        <v>266.59955990562821</v>
      </c>
      <c r="L47" s="102">
        <f t="shared" si="141"/>
        <v>314.73755110374083</v>
      </c>
      <c r="M47" s="102">
        <f t="shared" si="141"/>
        <v>371.65230212581571</v>
      </c>
      <c r="N47" s="102">
        <f t="shared" si="141"/>
        <v>440.31934816833217</v>
      </c>
      <c r="O47" s="102">
        <f t="shared" si="141"/>
        <v>518.11773513169896</v>
      </c>
      <c r="P47" s="102">
        <f t="shared" si="141"/>
        <v>605.23008983433306</v>
      </c>
      <c r="Q47" s="102">
        <f t="shared" si="141"/>
        <v>573.94269163101978</v>
      </c>
      <c r="R47" s="103">
        <f t="shared" si="141"/>
        <v>552.34554546364029</v>
      </c>
      <c r="S47" s="102">
        <f t="shared" si="141"/>
        <v>540.63245637291323</v>
      </c>
      <c r="T47" s="102">
        <f t="shared" si="141"/>
        <v>424.00110550037152</v>
      </c>
      <c r="U47" s="102">
        <f t="shared" si="141"/>
        <v>477.75312761037901</v>
      </c>
      <c r="V47" s="102">
        <f t="shared" si="141"/>
        <v>541.99419016258662</v>
      </c>
      <c r="W47" s="102">
        <f t="shared" si="141"/>
        <v>616.93407396583837</v>
      </c>
      <c r="X47" s="102">
        <f t="shared" si="141"/>
        <v>862.88675544515513</v>
      </c>
      <c r="Y47" s="102">
        <f t="shared" si="141"/>
        <v>1119.9704905540582</v>
      </c>
      <c r="Z47" s="102">
        <f t="shared" si="141"/>
        <v>1388.4079003651393</v>
      </c>
      <c r="AA47" s="102">
        <f t="shared" si="141"/>
        <v>1668.4260583724422</v>
      </c>
      <c r="AB47" s="102">
        <f t="shared" si="141"/>
        <v>1960.2565795398909</v>
      </c>
      <c r="AC47" s="102">
        <f t="shared" si="141"/>
        <v>2264.1357111306888</v>
      </c>
      <c r="AD47" s="102">
        <f t="shared" si="141"/>
        <v>2580.3044253533026</v>
      </c>
      <c r="AE47" s="102">
        <f t="shared" si="141"/>
        <v>2909.0085138603686</v>
      </c>
      <c r="AF47" s="102">
        <f t="shared" si="141"/>
        <v>3250.4986841375758</v>
      </c>
      <c r="AG47" s="102">
        <f t="shared" si="141"/>
        <v>3491.9888544147834</v>
      </c>
      <c r="AH47" s="102">
        <f t="shared" ref="AH47:BM47" si="142">AH30</f>
        <v>3733.4790246919911</v>
      </c>
      <c r="AI47" s="102">
        <f t="shared" si="142"/>
        <v>3974.9691949691987</v>
      </c>
      <c r="AJ47" s="102">
        <f t="shared" si="142"/>
        <v>4216.4593652464064</v>
      </c>
      <c r="AK47" s="102">
        <f t="shared" si="142"/>
        <v>3985.8593652464065</v>
      </c>
      <c r="AL47" s="102">
        <f t="shared" si="142"/>
        <v>3914.8593652464065</v>
      </c>
      <c r="AM47" s="102">
        <f t="shared" si="142"/>
        <v>3879.8593652464065</v>
      </c>
      <c r="AN47" s="102">
        <f t="shared" si="142"/>
        <v>3880.8593652464065</v>
      </c>
      <c r="AO47" s="102">
        <f t="shared" si="142"/>
        <v>3881.8593652464065</v>
      </c>
      <c r="AP47" s="102">
        <f t="shared" si="142"/>
        <v>3882.8593652464065</v>
      </c>
      <c r="AQ47" s="102">
        <f t="shared" si="142"/>
        <v>3883.8593652464065</v>
      </c>
      <c r="AR47" s="102">
        <f t="shared" si="142"/>
        <v>3884.8593652464065</v>
      </c>
      <c r="AS47" s="102">
        <f t="shared" si="142"/>
        <v>3885.8593652464065</v>
      </c>
      <c r="AT47" s="102">
        <f t="shared" si="142"/>
        <v>3886.8593652464065</v>
      </c>
      <c r="AU47" s="102">
        <f t="shared" si="142"/>
        <v>3887.8593652464065</v>
      </c>
      <c r="AV47" s="102">
        <f t="shared" si="142"/>
        <v>3888.8593652464065</v>
      </c>
      <c r="AW47" s="102">
        <f t="shared" si="142"/>
        <v>3889.8593652464065</v>
      </c>
      <c r="AX47" s="102">
        <f t="shared" si="142"/>
        <v>3890.8593652464065</v>
      </c>
      <c r="AY47" s="102">
        <f t="shared" si="142"/>
        <v>3891.8593652464065</v>
      </c>
      <c r="AZ47" s="102">
        <f t="shared" si="142"/>
        <v>3928.8593652464065</v>
      </c>
      <c r="BA47" s="102">
        <f t="shared" si="142"/>
        <v>3965.8593652464065</v>
      </c>
      <c r="BB47" s="102">
        <f t="shared" si="142"/>
        <v>4002.8593652464065</v>
      </c>
      <c r="BC47" s="102">
        <f t="shared" si="142"/>
        <v>4039.8593652464065</v>
      </c>
      <c r="BD47" s="102">
        <f t="shared" si="142"/>
        <v>4076.8593652464065</v>
      </c>
      <c r="BE47" s="102">
        <f t="shared" si="142"/>
        <v>4113.859365246406</v>
      </c>
      <c r="BF47" s="102">
        <f t="shared" si="142"/>
        <v>4150.859365246406</v>
      </c>
      <c r="BG47" s="102">
        <f t="shared" si="142"/>
        <v>4187.859365246406</v>
      </c>
      <c r="BH47" s="102">
        <f t="shared" si="142"/>
        <v>4224.859365246406</v>
      </c>
      <c r="BI47" s="102">
        <f t="shared" si="142"/>
        <v>4261.859365246406</v>
      </c>
      <c r="BJ47" s="102">
        <f t="shared" si="142"/>
        <v>4298.859365246406</v>
      </c>
      <c r="BK47" s="102">
        <f t="shared" si="142"/>
        <v>4335.859365246406</v>
      </c>
      <c r="BL47" s="102">
        <f t="shared" si="142"/>
        <v>4372.859365246406</v>
      </c>
      <c r="BM47" s="104">
        <f t="shared" si="142"/>
        <v>4409.859365246406</v>
      </c>
      <c r="BN47" s="101"/>
      <c r="BO47" s="101"/>
      <c r="BP47" s="101"/>
      <c r="BQ47" s="101"/>
      <c r="BR47" s="101"/>
      <c r="BS47" s="101"/>
      <c r="BT47" s="101"/>
    </row>
    <row r="48" spans="1:72" s="12" customFormat="1" ht="14.4" thickBot="1">
      <c r="A48" s="82" t="s">
        <v>12</v>
      </c>
      <c r="B48" s="108">
        <f>SUM(B42:BM42)-B43-B44-B45-SUM(B46:BM46)-B47</f>
        <v>1066.0999999999931</v>
      </c>
      <c r="C48" s="108">
        <f t="shared" ref="C48:BM48" si="143">SUM(C42:BN42)-C43-C44-C45-SUM(C46:BN46)-C47</f>
        <v>1027.6999999999948</v>
      </c>
      <c r="D48" s="108">
        <f t="shared" si="143"/>
        <v>981.90599999999381</v>
      </c>
      <c r="E48" s="108">
        <f t="shared" si="143"/>
        <v>960.77061999999523</v>
      </c>
      <c r="F48" s="108">
        <f t="shared" si="143"/>
        <v>899.74353739999651</v>
      </c>
      <c r="G48" s="108">
        <f t="shared" si="143"/>
        <v>830.87142819799647</v>
      </c>
      <c r="H48" s="108">
        <f t="shared" si="143"/>
        <v>737.99790701245752</v>
      </c>
      <c r="I48" s="108">
        <f t="shared" si="143"/>
        <v>652.96346590571238</v>
      </c>
      <c r="J48" s="108">
        <f t="shared" si="143"/>
        <v>559.60541198436181</v>
      </c>
      <c r="K48" s="108">
        <f t="shared" ref="K48" si="144">SUM(K42:BV42)-K43-K44-K45-SUM(K46:BV46)-K47</f>
        <v>473.45780375219101</v>
      </c>
      <c r="L48" s="108">
        <f t="shared" ref="L48" si="145">SUM(L42:BW42)-L43-L44-L45-SUM(L46:BW46)-L47</f>
        <v>361.95138619065614</v>
      </c>
      <c r="M48" s="108">
        <f t="shared" ref="M48" si="146">SUM(M42:BX42)-M43-M44-M45-SUM(M46:BX46)-M47</f>
        <v>241.61352454152859</v>
      </c>
      <c r="N48" s="108">
        <f t="shared" ref="N48" si="147">SUM(N42:BY42)-N43-N44-N45-SUM(N46:BY46)-N47</f>
        <v>109.46813676568473</v>
      </c>
      <c r="O48" s="108">
        <f t="shared" ref="O48" si="148">SUM(O42:BZ42)-O43-O44-O45-SUM(O46:BZ46)-O47</f>
        <v>-29.064375348340718</v>
      </c>
      <c r="P48" s="108">
        <f t="shared" ref="P48" si="149">SUM(P42:CA42)-P43-P44-P45-SUM(P46:CA46)-P47</f>
        <v>-176.96719645314101</v>
      </c>
      <c r="Q48" s="108">
        <f t="shared" ref="Q48" si="150">SUM(Q42:CB42)-Q43-Q44-Q45-SUM(Q46:CB46)-Q47</f>
        <v>-206.52716931601515</v>
      </c>
      <c r="R48" s="108">
        <f t="shared" ref="R48" si="151">SUM(R42:CC42)-R43-R44-R45-SUM(R46:CC46)-R47</f>
        <v>-373.73486792548624</v>
      </c>
      <c r="S48" s="108">
        <f t="shared" ref="S48" si="152">SUM(S42:CD42)-S43-S44-S45-SUM(S46:CD46)-S47</f>
        <v>-694.88467205938025</v>
      </c>
      <c r="T48" s="108">
        <f t="shared" ref="T48" si="153">SUM(T42:CE42)-T43-T44-T45-SUM(T46:CE46)-T47</f>
        <v>-911.17484334370329</v>
      </c>
      <c r="U48" s="108">
        <f t="shared" ref="U48" si="154">SUM(U42:CF42)-U43-U44-U45-SUM(U46:CF46)-U47</f>
        <v>-1412.9076028321424</v>
      </c>
      <c r="V48" s="108">
        <f t="shared" ref="V48" si="155">SUM(V42:CG42)-V43-V44-V45-SUM(V46:CG46)-V47</f>
        <v>-1765.0892101365685</v>
      </c>
      <c r="W48" s="108">
        <f t="shared" ref="W48" si="156">SUM(W42:CH42)-W43-W44-W45-SUM(W46:CH46)-W47</f>
        <v>-2128.0300441395593</v>
      </c>
      <c r="X48" s="108">
        <f t="shared" ref="X48" si="157">SUM(X42:CI42)-X43-X44-X45-SUM(X46:CI46)-X47</f>
        <v>-2662.0446853206149</v>
      </c>
      <c r="Y48" s="108">
        <f t="shared" ref="Y48" si="158">SUM(Y42:CJ42)-Y43-Y44-Y45-SUM(Y46:CJ46)-Y47</f>
        <v>-3047.1519997282721</v>
      </c>
      <c r="Z48" s="108">
        <f t="shared" ref="Z48" si="159">SUM(Z42:CK42)-Z43-Z44-Z45-SUM(Z46:CK46)-Z47</f>
        <v>-3443.6752246310962</v>
      </c>
      <c r="AA48" s="108">
        <f t="shared" ref="AA48" si="160">SUM(AA42:CL42)-AA43-AA44-AA45-SUM(AA46:CL46)-AA47</f>
        <v>-3851.8420558810581</v>
      </c>
      <c r="AB48" s="108">
        <f t="shared" ref="AB48" si="161">SUM(AB42:CM42)-AB43-AB44-AB45-SUM(AB46:CM46)-AB47</f>
        <v>-4271.8847370235944</v>
      </c>
      <c r="AC48" s="108">
        <f t="shared" ref="AC48" si="162">SUM(AC42:CN42)-AC43-AC44-AC45-SUM(AC46:CN46)-AC47</f>
        <v>-4704.0401501892284</v>
      </c>
      <c r="AD48" s="108">
        <f t="shared" ref="AD48" si="163">SUM(AD42:CO42)-AD43-AD44-AD45-SUM(AD46:CO46)-AD47</f>
        <v>-5148.549908802428</v>
      </c>
      <c r="AE48" s="108">
        <f t="shared" ref="AE48" si="164">SUM(AE42:CP42)-AE43-AE44-AE45-SUM(AE46:CP46)-AE47</f>
        <v>-5605.660452143984</v>
      </c>
      <c r="AF48" s="108">
        <f t="shared" ref="AF48" si="165">SUM(AF42:CQ42)-AF43-AF44-AF45-SUM(AF46:CQ46)-AF47</f>
        <v>-6075.6231418040288</v>
      </c>
      <c r="AG48" s="108">
        <f t="shared" ref="AG48" si="166">SUM(AG42:CR42)-AG43-AG44-AG45-SUM(AG46:CR46)-AG47</f>
        <v>-6445.6525566579012</v>
      </c>
      <c r="AH48" s="108">
        <f t="shared" ref="AH48" si="167">SUM(AH42:CS42)-AH43-AH44-AH45-SUM(AH46:CS46)-AH47</f>
        <v>-6815.7493639575396</v>
      </c>
      <c r="AI48" s="108">
        <f t="shared" ref="AI48" si="168">SUM(AI42:CT42)-AI43-AI44-AI45-SUM(AI46:CT46)-AI47</f>
        <v>-7185.9142376274031</v>
      </c>
      <c r="AJ48" s="108">
        <f t="shared" ref="AJ48" si="169">SUM(AJ42:CU42)-AJ43-AJ44-AJ45-SUM(AJ46:CU46)-AJ47</f>
        <v>-7556.1478583311928</v>
      </c>
      <c r="AK48" s="108">
        <f t="shared" ref="AK48" si="170">SUM(AK42:CV42)-AK43-AK44-AK45-SUM(AK46:CV46)-AK47</f>
        <v>-7454.3607432620411</v>
      </c>
      <c r="AL48" s="108">
        <f t="shared" ref="AL48" si="171">SUM(AL42:CW42)-AL43-AL44-AL45-SUM(AL46:CW46)-AL47</f>
        <v>-7512.2437570421971</v>
      </c>
      <c r="AM48" s="108">
        <f t="shared" ref="AM48" si="172">SUM(AM42:CX42)-AM43-AM44-AM45-SUM(AM46:CX46)-AM47</f>
        <v>-7466.3976009601556</v>
      </c>
      <c r="AN48" s="108">
        <f t="shared" ref="AN48" si="173">SUM(AN42:CY42)-AN43-AN44-AN45-SUM(AN46:CY46)-AN47</f>
        <v>-7456.6229833172929</v>
      </c>
      <c r="AO48" s="108">
        <f t="shared" ref="AO48" si="174">SUM(AO42:CZ42)-AO43-AO44-AO45-SUM(AO46:CZ46)-AO47</f>
        <v>-7446.9206194980015</v>
      </c>
      <c r="AP48" s="108">
        <f t="shared" ref="AP48" si="175">SUM(AP42:DA42)-AP43-AP44-AP45-SUM(AP46:DA46)-AP47</f>
        <v>-7437.2912320405176</v>
      </c>
      <c r="AQ48" s="108">
        <f t="shared" ref="AQ48" si="176">SUM(AQ42:DB42)-AQ43-AQ44-AQ45-SUM(AQ46:DB46)-AQ47</f>
        <v>-7427.7355507084585</v>
      </c>
      <c r="AR48" s="108">
        <f t="shared" ref="AR48" si="177">SUM(AR42:DC42)-AR43-AR44-AR45-SUM(AR46:DC46)-AR47</f>
        <v>-7418.2543125630782</v>
      </c>
      <c r="AS48" s="108">
        <f t="shared" ref="AS48" si="178">SUM(AS42:DD42)-AS43-AS44-AS45-SUM(AS46:DD46)-AS47</f>
        <v>-7408.8482620362456</v>
      </c>
      <c r="AT48" s="108">
        <f t="shared" ref="AT48" si="179">SUM(AT42:DE42)-AT43-AT44-AT45-SUM(AT46:DE46)-AT47</f>
        <v>-7399.5181510041439</v>
      </c>
      <c r="AU48" s="108">
        <f t="shared" ref="AU48" si="180">SUM(AU42:DF42)-AU43-AU44-AU45-SUM(AU46:DF46)-AU47</f>
        <v>-7390.2647388617215</v>
      </c>
      <c r="AV48" s="108">
        <f t="shared" ref="AV48" si="181">SUM(AV42:DG42)-AV43-AV44-AV45-SUM(AV46:DG46)-AV47</f>
        <v>-7381.088792597875</v>
      </c>
      <c r="AW48" s="108">
        <f t="shared" ref="AW48" si="182">SUM(AW42:DH42)-AW43-AW44-AW45-SUM(AW46:DH46)-AW47</f>
        <v>-7371.9910868713887</v>
      </c>
      <c r="AX48" s="108">
        <f t="shared" ref="AX48" si="183">SUM(AX42:DI42)-AX43-AX44-AX45-SUM(AX46:DI46)-AX47</f>
        <v>-7362.972404087639</v>
      </c>
      <c r="AY48" s="108">
        <f t="shared" ref="AY48" si="184">SUM(AY42:DJ42)-AY43-AY44-AY45-SUM(AY46:DJ46)-AY47</f>
        <v>-7354.0335344760515</v>
      </c>
      <c r="AZ48" s="108">
        <f t="shared" ref="AZ48" si="185">SUM(AZ42:DK42)-AZ43-AZ44-AZ45-SUM(AZ46:DK46)-AZ47</f>
        <v>-7381.1752761683474</v>
      </c>
      <c r="BA48" s="108">
        <f t="shared" ref="BA48" si="186">SUM(BA42:DL42)-BA43-BA44-BA45-SUM(BA46:DL46)-BA47</f>
        <v>-7381.3984352775678</v>
      </c>
      <c r="BB48" s="108">
        <f t="shared" ref="BB48" si="187">SUM(BB42:DM42)-BB43-BB44-BB45-SUM(BB46:DM46)-BB47</f>
        <v>-7381.7038259778783</v>
      </c>
      <c r="BC48" s="108">
        <f t="shared" ref="BC48" si="188">SUM(BC42:DN42)-BC43-BC44-BC45-SUM(BC46:DN46)-BC47</f>
        <v>-7382.0922705851935</v>
      </c>
      <c r="BD48" s="108">
        <f t="shared" ref="BD48" si="189">SUM(BD42:DO42)-BD43-BD44-BD45-SUM(BD46:DO46)-BD47</f>
        <v>-7382.5645996385811</v>
      </c>
      <c r="BE48" s="108">
        <f t="shared" ref="BE48" si="190">SUM(BE42:DP42)-BE43-BE44-BE45-SUM(BE46:DP46)-BE47</f>
        <v>-7383.121651982503</v>
      </c>
      <c r="BF48" s="108">
        <f t="shared" si="143"/>
        <v>-7383.7642748498638</v>
      </c>
      <c r="BG48" s="108">
        <f t="shared" si="143"/>
        <v>-7384.4933239458987</v>
      </c>
      <c r="BH48" s="108">
        <f t="shared" si="143"/>
        <v>-7385.309663532893</v>
      </c>
      <c r="BI48" s="108">
        <f t="shared" si="143"/>
        <v>-7386.2141665157578</v>
      </c>
      <c r="BJ48" s="108">
        <f t="shared" si="143"/>
        <v>-7387.2077145284511</v>
      </c>
      <c r="BK48" s="108">
        <f t="shared" si="143"/>
        <v>-7388.2911980212721</v>
      </c>
      <c r="BL48" s="108">
        <f t="shared" si="143"/>
        <v>-7389.4655163490206</v>
      </c>
      <c r="BM48" s="109">
        <f t="shared" si="143"/>
        <v>-7390.7315778600469</v>
      </c>
      <c r="BN48" s="107"/>
      <c r="BO48" s="107"/>
      <c r="BP48" s="107"/>
      <c r="BQ48" s="107"/>
      <c r="BR48" s="107"/>
      <c r="BS48" s="107"/>
      <c r="BT48" s="107"/>
    </row>
    <row r="49" spans="1:72">
      <c r="A49" s="16"/>
      <c r="B49" s="101"/>
      <c r="C49" s="101"/>
      <c r="D49" s="101"/>
      <c r="E49" s="110"/>
      <c r="F49" s="111"/>
      <c r="G49" s="112"/>
      <c r="H49" s="112"/>
      <c r="I49" s="112"/>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row>
    <row r="50" spans="1:72">
      <c r="A50" s="23" t="s">
        <v>13</v>
      </c>
      <c r="B50" s="102">
        <f>SUM(B40:BM40)</f>
        <v>17490.099999999991</v>
      </c>
      <c r="C50" s="102">
        <f>SUM(C40:$V40)</f>
        <v>8295</v>
      </c>
      <c r="D50" s="102">
        <f>SUM(D40:$V40)</f>
        <v>7945</v>
      </c>
      <c r="E50" s="102">
        <f>SUM(E40:$V40)</f>
        <v>7595</v>
      </c>
      <c r="F50" s="102">
        <f>SUM(F40:$V40)</f>
        <v>7212.7999999999993</v>
      </c>
      <c r="G50" s="102">
        <f>SUM(G40:$V40)</f>
        <v>6830.5999999999995</v>
      </c>
      <c r="H50" s="102">
        <f>SUM(H40:$V40)</f>
        <v>6448.4</v>
      </c>
      <c r="I50" s="102">
        <f>SUM(I40:$V40)</f>
        <v>6082.1999999999989</v>
      </c>
      <c r="J50" s="102">
        <f>SUM(J40:$V40)</f>
        <v>5715.9999999999991</v>
      </c>
      <c r="K50" s="102">
        <f>SUM(K40:$V40)</f>
        <v>5349.7999999999993</v>
      </c>
      <c r="L50" s="102">
        <f>SUM(L40:$V40)</f>
        <v>4967.8999999999996</v>
      </c>
      <c r="M50" s="102">
        <f>SUM(M40:$V40)</f>
        <v>4585.9999999999991</v>
      </c>
      <c r="N50" s="102">
        <f>SUM(N40:$V40)</f>
        <v>4204.1000000000004</v>
      </c>
      <c r="O50" s="102">
        <f>SUM(O40:$V40)</f>
        <v>3825.0000000000005</v>
      </c>
      <c r="P50" s="102">
        <f>SUM(P40:$V40)</f>
        <v>3445.9000000000005</v>
      </c>
      <c r="Q50" s="102">
        <f>SUM(Q40:$V40)</f>
        <v>3066.8000000000006</v>
      </c>
      <c r="R50" s="103">
        <f>SUM(R40:$V40)</f>
        <v>2559.8000000000006</v>
      </c>
      <c r="S50" s="102">
        <f>SUM(S40:$V40)</f>
        <v>2052.8000000000002</v>
      </c>
      <c r="T50" s="102">
        <f>SUM(T40:$V40)</f>
        <v>1545.8000000000002</v>
      </c>
      <c r="U50" s="102">
        <f>SUM(U40:$V40)</f>
        <v>923.80000000000007</v>
      </c>
      <c r="V50" s="102">
        <f>SUM(V40:$V40)</f>
        <v>461.90000000000003</v>
      </c>
      <c r="W50" s="102">
        <f>SUM($V40:W40)</f>
        <v>923.80000000000007</v>
      </c>
      <c r="X50" s="102">
        <f>SUM($V40:X40)</f>
        <v>1225.6000000000001</v>
      </c>
      <c r="Y50" s="102">
        <f>SUM($V40:Y40)</f>
        <v>1527.4</v>
      </c>
      <c r="Z50" s="102">
        <f>SUM($V40:Z40)</f>
        <v>1829.2</v>
      </c>
      <c r="AA50" s="102">
        <f>SUM($V40:AA40)</f>
        <v>2131</v>
      </c>
      <c r="AB50" s="102">
        <f>SUM($V40:AB40)</f>
        <v>2432.8000000000002</v>
      </c>
      <c r="AC50" s="102">
        <f>SUM($V40:AC40)</f>
        <v>2734.6000000000004</v>
      </c>
      <c r="AD50" s="102">
        <f>SUM($V40:AD40)</f>
        <v>3036.4000000000005</v>
      </c>
      <c r="AE50" s="102">
        <f>SUM($V40:AE40)</f>
        <v>3338.2000000000007</v>
      </c>
      <c r="AF50" s="102">
        <f>SUM($V40:AF40)</f>
        <v>3640.0000000000009</v>
      </c>
      <c r="AG50" s="102">
        <f>SUM($V40:AG40)</f>
        <v>3941.8000000000011</v>
      </c>
      <c r="AH50" s="102">
        <f>SUM($V40:AH40)</f>
        <v>4243.6000000000013</v>
      </c>
      <c r="AI50" s="102">
        <f>SUM($V40:AI40)</f>
        <v>4545.4000000000015</v>
      </c>
      <c r="AJ50" s="102">
        <f>SUM($V40:AJ40)</f>
        <v>4847.2000000000016</v>
      </c>
      <c r="AK50" s="102">
        <f>SUM($V40:AK40)</f>
        <v>5149.0000000000018</v>
      </c>
      <c r="AL50" s="102">
        <f>SUM($V40:AL40)</f>
        <v>5311.0000000000018</v>
      </c>
      <c r="AM50" s="102">
        <f>SUM($V40:AM40)</f>
        <v>5473.0000000000018</v>
      </c>
      <c r="AN50" s="102">
        <f>SUM($V40:AN40)</f>
        <v>5635.0000000000018</v>
      </c>
      <c r="AO50" s="102">
        <f>SUM($V40:AO40)</f>
        <v>5797.0000000000018</v>
      </c>
      <c r="AP50" s="102">
        <f>SUM($V40:AP40)</f>
        <v>5959.0000000000018</v>
      </c>
      <c r="AQ50" s="102">
        <f>SUM($V40:AQ40)</f>
        <v>6121.0000000000018</v>
      </c>
      <c r="AR50" s="102">
        <f>SUM($V40:AR40)</f>
        <v>6283.0000000000018</v>
      </c>
      <c r="AS50" s="102">
        <f>SUM($V40:AS40)</f>
        <v>6445.0000000000018</v>
      </c>
      <c r="AT50" s="102">
        <f>SUM($V40:AT40)</f>
        <v>6607.0000000000018</v>
      </c>
      <c r="AU50" s="102">
        <f>SUM($V40:AU40)</f>
        <v>6769.0000000000018</v>
      </c>
      <c r="AV50" s="102">
        <f>SUM($V40:AV40)</f>
        <v>6931.0000000000018</v>
      </c>
      <c r="AW50" s="102">
        <f>SUM($V40:AW40)</f>
        <v>7093.0000000000018</v>
      </c>
      <c r="AX50" s="102">
        <f>SUM($V40:AX40)</f>
        <v>7255.0000000000018</v>
      </c>
      <c r="AY50" s="102">
        <f>SUM($V40:AY40)</f>
        <v>7417.0000000000018</v>
      </c>
      <c r="AZ50" s="102">
        <f>SUM($V40:AZ40)</f>
        <v>7552.0000000000018</v>
      </c>
      <c r="BA50" s="102">
        <f>SUM($V40:BA40)</f>
        <v>7687.0000000000018</v>
      </c>
      <c r="BB50" s="102">
        <f>SUM($V40:BB40)</f>
        <v>7822.0000000000018</v>
      </c>
      <c r="BC50" s="102">
        <f>SUM($V40:BC40)</f>
        <v>7957.0000000000018</v>
      </c>
      <c r="BD50" s="102">
        <f>SUM($V40:BD40)</f>
        <v>8092.0000000000018</v>
      </c>
      <c r="BE50" s="102">
        <f>SUM($V40:BE40)</f>
        <v>8227.0000000000018</v>
      </c>
      <c r="BF50" s="102">
        <f>SUM($V40:BF40)</f>
        <v>8362.0000000000018</v>
      </c>
      <c r="BG50" s="102">
        <f>SUM($V40:BG40)</f>
        <v>8497.0000000000018</v>
      </c>
      <c r="BH50" s="102">
        <f>SUM($V40:BH40)</f>
        <v>8632.0000000000018</v>
      </c>
      <c r="BI50" s="102">
        <f>SUM($V40:BI40)</f>
        <v>8767.0000000000018</v>
      </c>
      <c r="BJ50" s="102">
        <f>SUM($V40:BJ40)</f>
        <v>8902.0000000000018</v>
      </c>
      <c r="BK50" s="102">
        <f>SUM($V40:BK40)</f>
        <v>9037.0000000000018</v>
      </c>
      <c r="BL50" s="102">
        <f>SUM($V40:BL40)</f>
        <v>9172.0000000000018</v>
      </c>
      <c r="BM50" s="102">
        <f>SUM($V40:BM40)</f>
        <v>9307.0000000000018</v>
      </c>
      <c r="BN50" s="101"/>
      <c r="BO50" s="101"/>
      <c r="BP50" s="101"/>
      <c r="BQ50" s="101"/>
      <c r="BR50" s="101"/>
      <c r="BS50" s="101"/>
      <c r="BT50" s="101"/>
    </row>
    <row r="51" spans="1:72">
      <c r="A51" s="23" t="s">
        <v>8</v>
      </c>
      <c r="B51" s="102">
        <f>SUM(B40:BM41)</f>
        <v>19794.099999999991</v>
      </c>
      <c r="C51" s="102">
        <f>SUM(C41:$V41)</f>
        <v>2160</v>
      </c>
      <c r="D51" s="102">
        <f>SUM(D41:$V41)</f>
        <v>2016</v>
      </c>
      <c r="E51" s="102">
        <f>SUM(E41:$V41)</f>
        <v>1872</v>
      </c>
      <c r="F51" s="102">
        <f>SUM(F41:$V41)</f>
        <v>1728</v>
      </c>
      <c r="G51" s="102">
        <f>SUM(G41:$V41)</f>
        <v>1584</v>
      </c>
      <c r="H51" s="102">
        <f>SUM(H41:$V41)</f>
        <v>1440</v>
      </c>
      <c r="I51" s="102">
        <f>SUM(I41:$V41)</f>
        <v>1296</v>
      </c>
      <c r="J51" s="102">
        <f>SUM(J41:$V41)</f>
        <v>1152</v>
      </c>
      <c r="K51" s="102">
        <f>SUM(K41:$V41)</f>
        <v>1008</v>
      </c>
      <c r="L51" s="102">
        <f>SUM(L41:$V41)</f>
        <v>864</v>
      </c>
      <c r="M51" s="102">
        <f>SUM(M41:$V41)</f>
        <v>720</v>
      </c>
      <c r="N51" s="102">
        <f>SUM(N41:$V41)</f>
        <v>576</v>
      </c>
      <c r="O51" s="102">
        <f>SUM(O41:$V41)</f>
        <v>432</v>
      </c>
      <c r="P51" s="102">
        <f>SUM(P41:$V41)</f>
        <v>288</v>
      </c>
      <c r="Q51" s="102">
        <f>SUM(Q41:$V41)</f>
        <v>144</v>
      </c>
      <c r="R51" s="103">
        <f>SUM(R41:$V41)</f>
        <v>0</v>
      </c>
      <c r="S51" s="102">
        <f>SUM(S41:$V41)</f>
        <v>0</v>
      </c>
      <c r="T51" s="102">
        <f>SUM(T41:$V41)</f>
        <v>0</v>
      </c>
      <c r="U51" s="102">
        <f>SUM(U41:$V41)</f>
        <v>0</v>
      </c>
      <c r="V51" s="102">
        <f>SUM(V41:$V41)</f>
        <v>0</v>
      </c>
      <c r="W51" s="102">
        <f>SUM($V41:W41)</f>
        <v>0</v>
      </c>
      <c r="X51" s="102">
        <f>SUM($V41:X41)</f>
        <v>0</v>
      </c>
      <c r="Y51" s="102">
        <f>SUM($V41:Y41)</f>
        <v>0</v>
      </c>
      <c r="Z51" s="102">
        <f>SUM($V41:Z41)</f>
        <v>0</v>
      </c>
      <c r="AA51" s="102">
        <f>SUM($V41:AA41)</f>
        <v>0</v>
      </c>
      <c r="AB51" s="102">
        <f>SUM($V41:AB41)</f>
        <v>0</v>
      </c>
      <c r="AC51" s="102">
        <f>SUM($V41:AC41)</f>
        <v>0</v>
      </c>
      <c r="AD51" s="102">
        <f>SUM($V41:AD41)</f>
        <v>0</v>
      </c>
      <c r="AE51" s="102">
        <f>SUM($V41:AE41)</f>
        <v>0</v>
      </c>
      <c r="AF51" s="102">
        <f>SUM($V41:AF41)</f>
        <v>0</v>
      </c>
      <c r="AG51" s="102">
        <f>SUM($V41:AG41)</f>
        <v>0</v>
      </c>
      <c r="AH51" s="102">
        <f>SUM($V41:AH41)</f>
        <v>0</v>
      </c>
      <c r="AI51" s="102">
        <f>SUM($V41:AI41)</f>
        <v>0</v>
      </c>
      <c r="AJ51" s="102">
        <f>SUM($V41:AJ41)</f>
        <v>0</v>
      </c>
      <c r="AK51" s="102">
        <f>SUM($V41:AK41)</f>
        <v>0</v>
      </c>
      <c r="AL51" s="102">
        <f>SUM($V41:AL41)</f>
        <v>0</v>
      </c>
      <c r="AM51" s="102">
        <f>SUM($V41:AM41)</f>
        <v>0</v>
      </c>
      <c r="AN51" s="102">
        <f>SUM($V41:AN41)</f>
        <v>0</v>
      </c>
      <c r="AO51" s="102">
        <f>SUM($V41:AO41)</f>
        <v>0</v>
      </c>
      <c r="AP51" s="102">
        <f>SUM($V41:AP41)</f>
        <v>0</v>
      </c>
      <c r="AQ51" s="102">
        <f>SUM($V41:AQ41)</f>
        <v>0</v>
      </c>
      <c r="AR51" s="102">
        <f>SUM($V41:AR41)</f>
        <v>0</v>
      </c>
      <c r="AS51" s="102">
        <f>SUM($V41:AS41)</f>
        <v>0</v>
      </c>
      <c r="AT51" s="102">
        <f>SUM($V41:AT41)</f>
        <v>0</v>
      </c>
      <c r="AU51" s="102">
        <f>SUM($V41:AU41)</f>
        <v>0</v>
      </c>
      <c r="AV51" s="102">
        <f>SUM($V41:AV41)</f>
        <v>0</v>
      </c>
      <c r="AW51" s="102">
        <f>SUM($V41:AW41)</f>
        <v>0</v>
      </c>
      <c r="AX51" s="102">
        <f>SUM($V41:AX41)</f>
        <v>0</v>
      </c>
      <c r="AY51" s="102">
        <f>SUM($V41:AY41)</f>
        <v>0</v>
      </c>
      <c r="AZ51" s="102">
        <f>SUM($V41:AZ41)</f>
        <v>0</v>
      </c>
      <c r="BA51" s="102">
        <f>SUM($V41:BA41)</f>
        <v>0</v>
      </c>
      <c r="BB51" s="102">
        <f>SUM($V41:BB41)</f>
        <v>0</v>
      </c>
      <c r="BC51" s="102">
        <f>SUM($V41:BC41)</f>
        <v>0</v>
      </c>
      <c r="BD51" s="102">
        <f>SUM($V41:BD41)</f>
        <v>0</v>
      </c>
      <c r="BE51" s="102">
        <f>SUM($V41:BE41)</f>
        <v>0</v>
      </c>
      <c r="BF51" s="102">
        <f>SUM($V41:BF41)</f>
        <v>0</v>
      </c>
      <c r="BG51" s="102">
        <f>SUM($V41:BG41)</f>
        <v>0</v>
      </c>
      <c r="BH51" s="102">
        <f>SUM($V41:BH41)</f>
        <v>0</v>
      </c>
      <c r="BI51" s="102">
        <f>SUM($V41:BI41)</f>
        <v>0</v>
      </c>
      <c r="BJ51" s="102">
        <f>SUM($V41:BJ41)</f>
        <v>0</v>
      </c>
      <c r="BK51" s="102">
        <f>SUM($V41:BK41)</f>
        <v>0</v>
      </c>
      <c r="BL51" s="102">
        <f>SUM($V41:BL41)</f>
        <v>0</v>
      </c>
      <c r="BM51" s="102">
        <f>SUM($V41:BM41)</f>
        <v>0</v>
      </c>
      <c r="BN51" s="101"/>
      <c r="BO51" s="101"/>
      <c r="BP51" s="101"/>
      <c r="BQ51" s="101"/>
      <c r="BR51" s="101"/>
      <c r="BS51" s="101"/>
      <c r="BT51" s="101"/>
    </row>
    <row r="52" spans="1:72">
      <c r="B52" s="101"/>
      <c r="C52" s="101"/>
      <c r="D52" s="101"/>
      <c r="E52" s="110"/>
      <c r="F52" s="111"/>
      <c r="G52" s="101"/>
      <c r="H52" s="101"/>
      <c r="I52" s="101"/>
      <c r="J52" s="101"/>
      <c r="K52" s="101"/>
      <c r="L52" s="101"/>
      <c r="M52" s="101"/>
      <c r="N52" s="101"/>
      <c r="O52" s="101"/>
      <c r="P52" s="101"/>
      <c r="Q52" s="101"/>
      <c r="R52" s="107"/>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row>
    <row r="53" spans="1:72">
      <c r="A53" s="23" t="s">
        <v>14</v>
      </c>
      <c r="B53" s="102">
        <f>SUM(B15:AF15)</f>
        <v>1257.1999999999998</v>
      </c>
      <c r="C53" s="102">
        <f>SUM(C15:$T15)</f>
        <v>1208.9999999999998</v>
      </c>
      <c r="D53" s="102">
        <f>SUM(D15:$T15)</f>
        <v>1160.8</v>
      </c>
      <c r="E53" s="102">
        <f>SUM(E15:$T15)</f>
        <v>1112.6000000000001</v>
      </c>
      <c r="F53" s="102">
        <f>SUM(F15:$T15)</f>
        <v>1080.4000000000001</v>
      </c>
      <c r="G53" s="102">
        <f>SUM(G15:$T15)</f>
        <v>1048.2</v>
      </c>
      <c r="H53" s="102">
        <f>SUM(H15:$T15)</f>
        <v>1016.0000000000001</v>
      </c>
      <c r="I53" s="102">
        <f>SUM(I15:$T15)</f>
        <v>983.80000000000007</v>
      </c>
      <c r="J53" s="113">
        <f>SUM(J15:$T15)</f>
        <v>951.60000000000014</v>
      </c>
      <c r="K53" s="114">
        <f>SUM(K15:$T15)</f>
        <v>919.40000000000009</v>
      </c>
      <c r="L53" s="102">
        <f>SUM(L15:$T15)</f>
        <v>871.5</v>
      </c>
      <c r="M53" s="102">
        <f>SUM(M15:$T15)</f>
        <v>823.6</v>
      </c>
      <c r="N53" s="102">
        <f>SUM(N15:$T15)</f>
        <v>775.7</v>
      </c>
      <c r="O53" s="102">
        <f>SUM(O15:$T15)</f>
        <v>730.6</v>
      </c>
      <c r="P53" s="102">
        <f>SUM(P15:$T15)</f>
        <v>685.5</v>
      </c>
      <c r="Q53" s="102">
        <f>SUM(Q15:$T15)</f>
        <v>640.4</v>
      </c>
      <c r="R53" s="103">
        <f>SUM(R15:$T15)</f>
        <v>480.29999999999995</v>
      </c>
      <c r="S53" s="102">
        <f>SUM(S15:$T15)</f>
        <v>320.2</v>
      </c>
      <c r="T53" s="102">
        <f>SUM(T15:$T15)</f>
        <v>160.1</v>
      </c>
      <c r="U53" s="102">
        <f>SUM($T15:U15)</f>
        <v>160.1</v>
      </c>
      <c r="V53" s="102">
        <f>SUM($T15:V15)</f>
        <v>160.1</v>
      </c>
      <c r="W53" s="102">
        <f>SUM($T15:W15)</f>
        <v>160.1</v>
      </c>
      <c r="X53" s="102">
        <f>SUM($T15:X15)</f>
        <v>160.1</v>
      </c>
      <c r="Y53" s="102">
        <f>SUM($T15:Y15)</f>
        <v>160.1</v>
      </c>
      <c r="Z53" s="102">
        <f>SUM($T15:Z15)</f>
        <v>160.1</v>
      </c>
      <c r="AA53" s="102">
        <f>SUM($T15:AA15)</f>
        <v>160.1</v>
      </c>
      <c r="AB53" s="102">
        <f>SUM($T15:AB15)</f>
        <v>160.1</v>
      </c>
      <c r="AC53" s="102">
        <f>SUM($T15:AC15)</f>
        <v>160.1</v>
      </c>
      <c r="AD53" s="102">
        <f>SUM($T15:AD15)</f>
        <v>160.1</v>
      </c>
      <c r="AE53" s="102">
        <f>SUM($T15:AE15)</f>
        <v>160.1</v>
      </c>
      <c r="AF53" s="102">
        <f>SUM($T15:AF15)</f>
        <v>160.1</v>
      </c>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row>
    <row r="54" spans="1:72" ht="13.8" customHeight="1">
      <c r="A54" s="37" t="s">
        <v>48</v>
      </c>
      <c r="B54" s="102"/>
      <c r="C54" s="102"/>
      <c r="D54" s="102"/>
      <c r="E54" s="102"/>
      <c r="F54" s="102"/>
      <c r="G54" s="102"/>
      <c r="H54" s="102"/>
      <c r="I54" s="102"/>
      <c r="J54" s="113"/>
      <c r="K54" s="114"/>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15"/>
      <c r="BK54" s="218"/>
      <c r="BL54" s="218"/>
      <c r="BM54" s="218"/>
      <c r="BN54" s="218"/>
      <c r="BO54" s="218"/>
      <c r="BP54" s="218"/>
      <c r="BQ54" s="218"/>
      <c r="BR54" s="218"/>
      <c r="BS54" s="218"/>
      <c r="BT54" s="218"/>
    </row>
    <row r="55" spans="1:72" ht="14.4" thickBot="1"/>
    <row r="56" spans="1:72" ht="14.4" thickBot="1">
      <c r="A56" s="29" t="s">
        <v>52</v>
      </c>
      <c r="B56" s="38"/>
      <c r="C56" s="39"/>
      <c r="D56" s="39"/>
      <c r="E56" s="40"/>
      <c r="F56" s="41"/>
      <c r="G56" s="39"/>
      <c r="H56" s="39"/>
      <c r="I56" s="39"/>
      <c r="J56" s="42"/>
      <c r="K56" s="38"/>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42"/>
    </row>
    <row r="57" spans="1:72">
      <c r="A57" s="43" t="s">
        <v>53</v>
      </c>
      <c r="B57" s="9"/>
      <c r="C57" s="9"/>
      <c r="D57" s="9"/>
      <c r="E57" s="9"/>
      <c r="F57" s="9"/>
      <c r="G57" s="9"/>
      <c r="H57" s="9"/>
      <c r="I57" s="9"/>
      <c r="J57" s="44"/>
      <c r="K57" s="151"/>
      <c r="L57" s="9"/>
      <c r="M57" s="9"/>
      <c r="N57" s="9"/>
      <c r="O57" s="9"/>
      <c r="P57" s="9"/>
      <c r="Q57" s="9"/>
      <c r="R57" s="9"/>
      <c r="S57" s="9"/>
      <c r="T57" s="9"/>
      <c r="U57" s="9"/>
      <c r="V57" s="9"/>
      <c r="W57" s="9"/>
      <c r="X57" s="9"/>
      <c r="Y57" s="9"/>
      <c r="Z57" s="9"/>
      <c r="AA57" s="9"/>
      <c r="AB57" s="9"/>
      <c r="AC57" s="9"/>
      <c r="AD57" s="9"/>
      <c r="AE57" s="9"/>
      <c r="AF57" s="9"/>
      <c r="AG57" s="9"/>
      <c r="AH57" s="9"/>
      <c r="AI57" s="9"/>
      <c r="AJ57" s="9"/>
      <c r="AK57" s="44"/>
    </row>
    <row r="58" spans="1:72">
      <c r="A58" s="45" t="s">
        <v>54</v>
      </c>
      <c r="B58" s="9"/>
      <c r="C58" s="9"/>
      <c r="D58" s="9"/>
      <c r="E58" s="9"/>
      <c r="F58" s="9"/>
      <c r="G58" s="9"/>
      <c r="H58" s="9"/>
      <c r="I58" s="9"/>
      <c r="J58" s="44"/>
      <c r="K58" s="151"/>
      <c r="L58" s="9"/>
      <c r="M58" s="9"/>
      <c r="N58" s="9"/>
      <c r="O58" s="9"/>
      <c r="P58" s="9"/>
      <c r="Q58" s="9"/>
      <c r="R58" s="9"/>
      <c r="S58" s="9"/>
      <c r="T58" s="9"/>
      <c r="U58" s="9"/>
      <c r="V58" s="9"/>
      <c r="W58" s="9"/>
      <c r="X58" s="9"/>
      <c r="Y58" s="9"/>
      <c r="Z58" s="9"/>
      <c r="AA58" s="9"/>
      <c r="AB58" s="9"/>
      <c r="AC58" s="9"/>
      <c r="AD58" s="9"/>
      <c r="AE58" s="9"/>
      <c r="AF58" s="9"/>
      <c r="AG58" s="9"/>
      <c r="AH58" s="9"/>
      <c r="AI58" s="9"/>
      <c r="AJ58" s="9"/>
      <c r="AK58" s="44"/>
    </row>
    <row r="59" spans="1:72" ht="14.4" thickBot="1">
      <c r="A59" s="45" t="s">
        <v>55</v>
      </c>
      <c r="B59" s="9"/>
      <c r="C59" s="9"/>
      <c r="D59" s="9"/>
      <c r="E59" s="9"/>
      <c r="F59" s="9"/>
      <c r="G59" s="9"/>
      <c r="H59" s="9"/>
      <c r="I59" s="9"/>
      <c r="J59" s="44"/>
      <c r="K59" s="151"/>
      <c r="L59" s="9"/>
      <c r="M59" s="9"/>
      <c r="N59" s="9"/>
      <c r="O59" s="9"/>
      <c r="P59" s="9"/>
      <c r="Q59" s="9"/>
      <c r="R59" s="9"/>
      <c r="S59" s="9"/>
      <c r="T59" s="9"/>
      <c r="U59" s="9"/>
      <c r="V59" s="9"/>
      <c r="W59" s="9"/>
      <c r="X59" s="9"/>
      <c r="Y59" s="9"/>
      <c r="Z59" s="9"/>
      <c r="AA59" s="9"/>
      <c r="AB59" s="9"/>
      <c r="AC59" s="9"/>
      <c r="AD59" s="9"/>
      <c r="AE59" s="9"/>
      <c r="AF59" s="9"/>
      <c r="AG59" s="9"/>
      <c r="AH59" s="9"/>
      <c r="AI59" s="9"/>
      <c r="AJ59" s="9"/>
      <c r="AK59" s="44"/>
    </row>
    <row r="60" spans="1:72" ht="14.4" thickBot="1">
      <c r="A60" s="30" t="s">
        <v>15</v>
      </c>
      <c r="B60" s="31">
        <f t="shared" ref="B60:V60" si="191">SUM(B57:B59)</f>
        <v>0</v>
      </c>
      <c r="C60" s="31">
        <f t="shared" si="191"/>
        <v>0</v>
      </c>
      <c r="D60" s="31">
        <f t="shared" si="191"/>
        <v>0</v>
      </c>
      <c r="E60" s="31">
        <f t="shared" si="191"/>
        <v>0</v>
      </c>
      <c r="F60" s="31">
        <f t="shared" si="191"/>
        <v>0</v>
      </c>
      <c r="G60" s="31">
        <f t="shared" si="191"/>
        <v>0</v>
      </c>
      <c r="H60" s="31">
        <f t="shared" si="191"/>
        <v>0</v>
      </c>
      <c r="I60" s="31">
        <f t="shared" si="191"/>
        <v>0</v>
      </c>
      <c r="J60" s="35">
        <f t="shared" si="191"/>
        <v>0</v>
      </c>
      <c r="K60" s="34">
        <f t="shared" si="191"/>
        <v>0</v>
      </c>
      <c r="L60" s="31">
        <f t="shared" si="191"/>
        <v>0</v>
      </c>
      <c r="M60" s="31">
        <f t="shared" si="191"/>
        <v>0</v>
      </c>
      <c r="N60" s="31">
        <f t="shared" si="191"/>
        <v>0</v>
      </c>
      <c r="O60" s="31">
        <f t="shared" si="191"/>
        <v>0</v>
      </c>
      <c r="P60" s="31">
        <f t="shared" si="191"/>
        <v>0</v>
      </c>
      <c r="Q60" s="31">
        <f t="shared" si="191"/>
        <v>0</v>
      </c>
      <c r="R60" s="31">
        <f t="shared" si="191"/>
        <v>0</v>
      </c>
      <c r="S60" s="31">
        <f t="shared" si="191"/>
        <v>0</v>
      </c>
      <c r="T60" s="31">
        <f t="shared" si="191"/>
        <v>0</v>
      </c>
      <c r="U60" s="31">
        <f t="shared" si="191"/>
        <v>0</v>
      </c>
      <c r="V60" s="31">
        <f t="shared" si="191"/>
        <v>0</v>
      </c>
      <c r="W60" s="31">
        <f t="shared" ref="W60:AK60" si="192">SUM(W57:W59)</f>
        <v>0</v>
      </c>
      <c r="X60" s="31">
        <f t="shared" si="192"/>
        <v>0</v>
      </c>
      <c r="Y60" s="31">
        <f t="shared" si="192"/>
        <v>0</v>
      </c>
      <c r="Z60" s="31">
        <f t="shared" si="192"/>
        <v>0</v>
      </c>
      <c r="AA60" s="31">
        <f t="shared" si="192"/>
        <v>0</v>
      </c>
      <c r="AB60" s="31">
        <f t="shared" si="192"/>
        <v>0</v>
      </c>
      <c r="AC60" s="31">
        <f t="shared" si="192"/>
        <v>0</v>
      </c>
      <c r="AD60" s="31">
        <f t="shared" si="192"/>
        <v>0</v>
      </c>
      <c r="AE60" s="31">
        <f t="shared" si="192"/>
        <v>0</v>
      </c>
      <c r="AF60" s="31">
        <f t="shared" si="192"/>
        <v>0</v>
      </c>
      <c r="AG60" s="31">
        <f t="shared" si="192"/>
        <v>0</v>
      </c>
      <c r="AH60" s="31">
        <f t="shared" si="192"/>
        <v>0</v>
      </c>
      <c r="AI60" s="31">
        <f t="shared" si="192"/>
        <v>0</v>
      </c>
      <c r="AJ60" s="31">
        <f t="shared" si="192"/>
        <v>0</v>
      </c>
      <c r="AK60" s="35">
        <f t="shared" si="192"/>
        <v>0</v>
      </c>
    </row>
    <row r="61" spans="1:72" s="12" customFormat="1" ht="14.4" thickBot="1">
      <c r="A61" s="11"/>
      <c r="B61" s="11"/>
      <c r="C61" s="11"/>
      <c r="D61" s="11"/>
      <c r="E61" s="11"/>
      <c r="F61" s="11"/>
      <c r="G61" s="11"/>
      <c r="H61" s="11"/>
      <c r="I61" s="11"/>
      <c r="J61" s="11"/>
      <c r="K61" s="32"/>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row>
    <row r="62" spans="1:72" ht="14.4" thickBot="1">
      <c r="A62" s="29" t="s">
        <v>56</v>
      </c>
      <c r="B62" s="46"/>
      <c r="C62" s="39"/>
      <c r="D62" s="39"/>
      <c r="E62" s="40"/>
      <c r="F62" s="41"/>
      <c r="G62" s="39"/>
      <c r="H62" s="39"/>
      <c r="I62" s="39"/>
      <c r="J62" s="42"/>
      <c r="K62" s="38"/>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42"/>
    </row>
    <row r="63" spans="1:72">
      <c r="A63" s="43" t="s">
        <v>53</v>
      </c>
      <c r="B63" s="17"/>
      <c r="C63" s="17"/>
      <c r="D63" s="17"/>
      <c r="E63" s="17"/>
      <c r="F63" s="17"/>
      <c r="G63" s="17"/>
      <c r="H63" s="17"/>
      <c r="I63" s="17"/>
      <c r="J63" s="152"/>
      <c r="K63" s="151"/>
      <c r="L63" s="9"/>
      <c r="M63" s="9"/>
      <c r="N63" s="9"/>
      <c r="O63" s="9"/>
      <c r="P63" s="9"/>
      <c r="Q63" s="9"/>
      <c r="R63" s="9"/>
      <c r="S63" s="9"/>
      <c r="T63" s="9"/>
      <c r="U63" s="9"/>
      <c r="V63" s="9"/>
      <c r="W63" s="9"/>
      <c r="X63" s="9"/>
      <c r="Y63" s="9"/>
      <c r="Z63" s="9"/>
      <c r="AA63" s="9"/>
      <c r="AB63" s="9"/>
      <c r="AC63" s="9"/>
      <c r="AD63" s="9"/>
      <c r="AE63" s="9"/>
      <c r="AF63" s="9"/>
      <c r="AG63" s="9"/>
      <c r="AH63" s="9"/>
      <c r="AI63" s="9"/>
      <c r="AJ63" s="9"/>
      <c r="AK63" s="44"/>
    </row>
    <row r="64" spans="1:72">
      <c r="A64" s="45" t="s">
        <v>54</v>
      </c>
      <c r="B64" s="9"/>
      <c r="C64" s="9"/>
      <c r="D64" s="9"/>
      <c r="E64" s="9"/>
      <c r="F64" s="9"/>
      <c r="G64" s="9"/>
      <c r="H64" s="9"/>
      <c r="I64" s="9"/>
      <c r="J64" s="44"/>
      <c r="K64" s="151"/>
      <c r="L64" s="9"/>
      <c r="M64" s="9"/>
      <c r="N64" s="9"/>
      <c r="O64" s="9"/>
      <c r="P64" s="9"/>
      <c r="Q64" s="9"/>
      <c r="R64" s="9"/>
      <c r="S64" s="9"/>
      <c r="T64" s="9"/>
      <c r="U64" s="9"/>
      <c r="V64" s="9"/>
      <c r="W64" s="9"/>
      <c r="X64" s="9"/>
      <c r="Y64" s="9"/>
      <c r="Z64" s="9"/>
      <c r="AA64" s="9"/>
      <c r="AB64" s="9"/>
      <c r="AC64" s="9"/>
      <c r="AD64" s="9"/>
      <c r="AE64" s="9"/>
      <c r="AF64" s="9"/>
      <c r="AG64" s="9"/>
      <c r="AH64" s="9"/>
      <c r="AI64" s="9"/>
      <c r="AJ64" s="9"/>
      <c r="AK64" s="44"/>
    </row>
    <row r="65" spans="1:37" ht="14.4" thickBot="1">
      <c r="A65" s="45" t="s">
        <v>55</v>
      </c>
      <c r="B65" s="9"/>
      <c r="C65" s="9"/>
      <c r="D65" s="9"/>
      <c r="E65" s="9"/>
      <c r="F65" s="9"/>
      <c r="G65" s="9"/>
      <c r="H65" s="9"/>
      <c r="I65" s="9"/>
      <c r="J65" s="44"/>
      <c r="K65" s="151"/>
      <c r="L65" s="9"/>
      <c r="M65" s="9"/>
      <c r="N65" s="9"/>
      <c r="O65" s="9"/>
      <c r="P65" s="9"/>
      <c r="Q65" s="9"/>
      <c r="R65" s="9"/>
      <c r="S65" s="9"/>
      <c r="T65" s="9"/>
      <c r="U65" s="9"/>
      <c r="V65" s="9"/>
      <c r="W65" s="9"/>
      <c r="X65" s="9"/>
      <c r="Y65" s="9"/>
      <c r="Z65" s="9"/>
      <c r="AA65" s="9"/>
      <c r="AB65" s="9"/>
      <c r="AC65" s="9"/>
      <c r="AD65" s="9"/>
      <c r="AE65" s="9"/>
      <c r="AF65" s="9"/>
      <c r="AG65" s="9"/>
      <c r="AH65" s="9"/>
      <c r="AI65" s="9"/>
      <c r="AJ65" s="9"/>
      <c r="AK65" s="44"/>
    </row>
    <row r="66" spans="1:37" ht="14.4" thickBot="1">
      <c r="A66" s="30" t="s">
        <v>15</v>
      </c>
      <c r="B66" s="31">
        <f t="shared" ref="B66:V66" si="193">SUM(B63:B65)</f>
        <v>0</v>
      </c>
      <c r="C66" s="31">
        <f t="shared" si="193"/>
        <v>0</v>
      </c>
      <c r="D66" s="31">
        <f t="shared" si="193"/>
        <v>0</v>
      </c>
      <c r="E66" s="31">
        <f t="shared" si="193"/>
        <v>0</v>
      </c>
      <c r="F66" s="31">
        <f t="shared" si="193"/>
        <v>0</v>
      </c>
      <c r="G66" s="31">
        <f t="shared" si="193"/>
        <v>0</v>
      </c>
      <c r="H66" s="31">
        <f t="shared" si="193"/>
        <v>0</v>
      </c>
      <c r="I66" s="31">
        <f t="shared" si="193"/>
        <v>0</v>
      </c>
      <c r="J66" s="35">
        <f t="shared" si="193"/>
        <v>0</v>
      </c>
      <c r="K66" s="34">
        <f t="shared" si="193"/>
        <v>0</v>
      </c>
      <c r="L66" s="31">
        <f t="shared" si="193"/>
        <v>0</v>
      </c>
      <c r="M66" s="31">
        <f t="shared" si="193"/>
        <v>0</v>
      </c>
      <c r="N66" s="31">
        <f t="shared" si="193"/>
        <v>0</v>
      </c>
      <c r="O66" s="31">
        <f t="shared" si="193"/>
        <v>0</v>
      </c>
      <c r="P66" s="31">
        <f t="shared" si="193"/>
        <v>0</v>
      </c>
      <c r="Q66" s="31">
        <f t="shared" si="193"/>
        <v>0</v>
      </c>
      <c r="R66" s="31">
        <f t="shared" si="193"/>
        <v>0</v>
      </c>
      <c r="S66" s="31">
        <f t="shared" si="193"/>
        <v>0</v>
      </c>
      <c r="T66" s="31">
        <f t="shared" si="193"/>
        <v>0</v>
      </c>
      <c r="U66" s="31">
        <f t="shared" si="193"/>
        <v>0</v>
      </c>
      <c r="V66" s="31">
        <f t="shared" si="193"/>
        <v>0</v>
      </c>
      <c r="W66" s="31">
        <f t="shared" ref="W66:AK66" si="194">SUM(W63:W65)</f>
        <v>0</v>
      </c>
      <c r="X66" s="31">
        <f t="shared" si="194"/>
        <v>0</v>
      </c>
      <c r="Y66" s="31">
        <f t="shared" si="194"/>
        <v>0</v>
      </c>
      <c r="Z66" s="31">
        <f t="shared" si="194"/>
        <v>0</v>
      </c>
      <c r="AA66" s="31">
        <f t="shared" si="194"/>
        <v>0</v>
      </c>
      <c r="AB66" s="31">
        <f t="shared" si="194"/>
        <v>0</v>
      </c>
      <c r="AC66" s="31">
        <f t="shared" si="194"/>
        <v>0</v>
      </c>
      <c r="AD66" s="31">
        <f t="shared" si="194"/>
        <v>0</v>
      </c>
      <c r="AE66" s="31">
        <f t="shared" si="194"/>
        <v>0</v>
      </c>
      <c r="AF66" s="31">
        <f t="shared" si="194"/>
        <v>0</v>
      </c>
      <c r="AG66" s="31">
        <f t="shared" si="194"/>
        <v>0</v>
      </c>
      <c r="AH66" s="31">
        <f t="shared" si="194"/>
        <v>0</v>
      </c>
      <c r="AI66" s="31">
        <f t="shared" si="194"/>
        <v>0</v>
      </c>
      <c r="AJ66" s="31">
        <f t="shared" si="194"/>
        <v>0</v>
      </c>
      <c r="AK66" s="35">
        <f t="shared" si="194"/>
        <v>0</v>
      </c>
    </row>
    <row r="67" spans="1:37">
      <c r="O67" s="13"/>
      <c r="P67" s="14"/>
    </row>
    <row r="68" spans="1:37">
      <c r="O68" s="13"/>
      <c r="P68" s="14"/>
    </row>
    <row r="69" spans="1:37">
      <c r="O69" s="13"/>
      <c r="P69" s="14"/>
    </row>
    <row r="70" spans="1:37">
      <c r="O70" s="13"/>
      <c r="P70" s="14"/>
    </row>
    <row r="71" spans="1:37">
      <c r="F71" s="4"/>
      <c r="P71" s="14"/>
    </row>
    <row r="72" spans="1:37">
      <c r="F72" s="4"/>
      <c r="P72" s="14"/>
    </row>
    <row r="73" spans="1:37">
      <c r="F73" s="4"/>
      <c r="P73" s="14"/>
    </row>
    <row r="74" spans="1:37">
      <c r="F74" s="4"/>
      <c r="P74" s="14"/>
    </row>
    <row r="75" spans="1:37">
      <c r="F75" s="4"/>
      <c r="P75" s="14"/>
    </row>
    <row r="76" spans="1:37">
      <c r="F76" s="18"/>
      <c r="P76" s="14"/>
    </row>
    <row r="77" spans="1:37">
      <c r="F77" s="13"/>
      <c r="G77" s="13"/>
      <c r="H77" s="14"/>
      <c r="P77" s="20"/>
    </row>
    <row r="78" spans="1:37">
      <c r="F78" s="13"/>
      <c r="P78" s="20"/>
      <c r="Q78" s="18"/>
    </row>
    <row r="79" spans="1:37">
      <c r="F79" s="13"/>
      <c r="P79" s="20"/>
      <c r="Q79" s="18"/>
    </row>
    <row r="80" spans="1:37">
      <c r="F80" s="4"/>
      <c r="P80" s="20"/>
    </row>
    <row r="81" spans="3:16">
      <c r="F81" s="4"/>
      <c r="P81" s="20"/>
    </row>
    <row r="82" spans="3:16">
      <c r="F82" s="4"/>
      <c r="P82" s="20"/>
    </row>
    <row r="83" spans="3:16">
      <c r="D83" s="19"/>
      <c r="E83" s="20"/>
      <c r="F83" s="4"/>
      <c r="P83" s="20"/>
    </row>
    <row r="84" spans="3:16" ht="17.25" customHeight="1">
      <c r="C84" s="22"/>
      <c r="D84" s="22"/>
      <c r="E84" s="21"/>
      <c r="F84" s="4"/>
      <c r="P84" s="20"/>
    </row>
    <row r="85" spans="3:16" ht="18" customHeight="1">
      <c r="E85" s="4"/>
      <c r="F85" s="4"/>
      <c r="P85" s="20"/>
    </row>
    <row r="86" spans="3:16" ht="13.35" customHeight="1">
      <c r="E86" s="4"/>
      <c r="F86" s="4"/>
      <c r="P86" s="19"/>
    </row>
    <row r="87" spans="3:16">
      <c r="E87" s="4"/>
      <c r="F87" s="4"/>
      <c r="P87" s="20"/>
    </row>
    <row r="88" spans="3:16" ht="13.2" customHeight="1">
      <c r="C88" s="18"/>
      <c r="E88" s="4"/>
      <c r="F88" s="4"/>
      <c r="P88" s="21"/>
    </row>
    <row r="89" spans="3:16">
      <c r="P89" s="19"/>
    </row>
    <row r="92" spans="3:16">
      <c r="N92" s="18"/>
    </row>
  </sheetData>
  <phoneticPr fontId="4"/>
  <pageMargins left="0.70000000000000007" right="0.70000000000000007" top="1.1437007874015752" bottom="1.1437007874015752" header="0.75000000000000011" footer="0.75000000000000011"/>
  <pageSetup paperSize="9" scale="46" fitToWidth="0" orientation="landscape"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8"/>
  <sheetViews>
    <sheetView workbookViewId="0">
      <selection activeCell="K11" sqref="K11"/>
    </sheetView>
  </sheetViews>
  <sheetFormatPr defaultColWidth="8.8984375" defaultRowHeight="13.8"/>
  <cols>
    <col min="1" max="1" width="20.19921875" bestFit="1" customWidth="1"/>
    <col min="2" max="2" width="12.5" customWidth="1"/>
    <col min="3" max="3" width="8" customWidth="1"/>
    <col min="4" max="4" width="24" bestFit="1" customWidth="1"/>
    <col min="5" max="1024" width="8" customWidth="1"/>
    <col min="1025" max="1025" width="8.8984375" customWidth="1"/>
  </cols>
  <sheetData>
    <row r="1" spans="1:5" ht="14.4" thickBot="1"/>
    <row r="2" spans="1:5" ht="14.4" thickBot="1">
      <c r="A2" s="221" t="s">
        <v>59</v>
      </c>
      <c r="B2" s="222"/>
      <c r="D2" s="2" t="s">
        <v>70</v>
      </c>
    </row>
    <row r="3" spans="1:5">
      <c r="A3" s="13"/>
      <c r="B3" s="14"/>
      <c r="D3" s="2" t="s">
        <v>71</v>
      </c>
    </row>
    <row r="4" spans="1:5">
      <c r="A4" s="13" t="s">
        <v>61</v>
      </c>
      <c r="B4" s="14"/>
      <c r="D4" s="2" t="s">
        <v>72</v>
      </c>
    </row>
    <row r="5" spans="1:5">
      <c r="A5" s="23" t="s">
        <v>62</v>
      </c>
      <c r="B5" s="116">
        <v>0.2</v>
      </c>
      <c r="D5" s="2" t="s">
        <v>121</v>
      </c>
    </row>
    <row r="6" spans="1:5">
      <c r="A6" s="23" t="s">
        <v>63</v>
      </c>
      <c r="B6" s="116">
        <v>1</v>
      </c>
      <c r="D6" s="2" t="s">
        <v>122</v>
      </c>
    </row>
    <row r="7" spans="1:5" ht="14.4" thickBot="1">
      <c r="A7" s="36"/>
      <c r="B7" s="117"/>
    </row>
    <row r="8" spans="1:5" ht="14.4" thickBot="1">
      <c r="A8" s="86" t="s">
        <v>64</v>
      </c>
      <c r="B8" s="87">
        <f>SUM(B5:B7)</f>
        <v>1.2</v>
      </c>
      <c r="D8" s="90" t="s">
        <v>65</v>
      </c>
      <c r="E8" s="91">
        <f>B8*12</f>
        <v>14.399999999999999</v>
      </c>
    </row>
    <row r="9" spans="1:5">
      <c r="A9" s="4"/>
      <c r="B9" s="84"/>
    </row>
    <row r="10" spans="1:5">
      <c r="A10" s="18" t="s">
        <v>60</v>
      </c>
      <c r="B10" s="84"/>
    </row>
    <row r="11" spans="1:5">
      <c r="A11" s="23" t="s">
        <v>16</v>
      </c>
      <c r="B11" s="116">
        <v>0.5</v>
      </c>
    </row>
    <row r="12" spans="1:5">
      <c r="A12" s="23" t="s">
        <v>57</v>
      </c>
      <c r="B12" s="116">
        <v>0.3</v>
      </c>
    </row>
    <row r="13" spans="1:5" ht="14.4" thickBot="1">
      <c r="A13" s="36" t="s">
        <v>58</v>
      </c>
      <c r="B13" s="117">
        <v>0.1</v>
      </c>
    </row>
    <row r="14" spans="1:5" ht="14.4" thickBot="1">
      <c r="A14" s="86" t="s">
        <v>67</v>
      </c>
      <c r="B14" s="87">
        <f>SUM(B11:B13)</f>
        <v>0.9</v>
      </c>
    </row>
    <row r="15" spans="1:5" ht="14.4" thickBot="1">
      <c r="B15" s="85"/>
    </row>
    <row r="16" spans="1:5" ht="14.4" thickBot="1">
      <c r="A16" s="88" t="s">
        <v>68</v>
      </c>
      <c r="B16" s="89">
        <f>B8+B14</f>
        <v>2.1</v>
      </c>
      <c r="D16" s="90" t="s">
        <v>66</v>
      </c>
      <c r="E16" s="91">
        <f>B16*12</f>
        <v>25.200000000000003</v>
      </c>
    </row>
    <row r="17" spans="4:5" ht="14.4" thickBot="1"/>
    <row r="18" spans="4:5" ht="14.4" thickBot="1">
      <c r="D18" s="216" t="s">
        <v>69</v>
      </c>
      <c r="E18" s="217">
        <f>E8+E16</f>
        <v>39.6</v>
      </c>
    </row>
  </sheetData>
  <mergeCells count="1">
    <mergeCell ref="A2:B2"/>
  </mergeCells>
  <phoneticPr fontId="4"/>
  <pageMargins left="0.70000000000000007" right="0.70000000000000007" top="1.1437007874015752" bottom="1.1437007874015752" header="0.75000000000000011" footer="0.75000000000000011"/>
  <pageSetup paperSize="9" fitToWidth="0" fitToHeight="0" orientation="landscape" horizontalDpi="0"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1E2F1-9A5A-45B7-849B-C1C74F607D31}">
  <dimension ref="A3:E37"/>
  <sheetViews>
    <sheetView topLeftCell="A4" workbookViewId="0">
      <selection activeCell="D12" sqref="D12"/>
    </sheetView>
  </sheetViews>
  <sheetFormatPr defaultRowHeight="13.8"/>
  <cols>
    <col min="1" max="1" width="21.69921875" bestFit="1" customWidth="1"/>
    <col min="2" max="3" width="12.3984375" bestFit="1" customWidth="1"/>
  </cols>
  <sheetData>
    <row r="3" spans="1:5">
      <c r="A3" s="2" t="s">
        <v>116</v>
      </c>
    </row>
    <row r="4" spans="1:5">
      <c r="A4" s="2" t="s">
        <v>113</v>
      </c>
    </row>
    <row r="5" spans="1:5">
      <c r="A5" s="2" t="s">
        <v>114</v>
      </c>
    </row>
    <row r="6" spans="1:5">
      <c r="A6" s="2" t="s">
        <v>115</v>
      </c>
    </row>
    <row r="8" spans="1:5">
      <c r="A8" s="166" t="s">
        <v>105</v>
      </c>
    </row>
    <row r="11" spans="1:5" ht="14.4" thickBot="1">
      <c r="A11" s="163" t="s">
        <v>102</v>
      </c>
    </row>
    <row r="12" spans="1:5" ht="14.4" thickBot="1">
      <c r="A12" s="156" t="s">
        <v>80</v>
      </c>
      <c r="B12" s="157" t="s">
        <v>92</v>
      </c>
      <c r="C12" s="157" t="s">
        <v>93</v>
      </c>
      <c r="D12" s="158" t="s">
        <v>94</v>
      </c>
    </row>
    <row r="13" spans="1:5">
      <c r="A13" s="159" t="s">
        <v>81</v>
      </c>
      <c r="B13" s="167">
        <v>48.2</v>
      </c>
      <c r="C13" s="167">
        <f>B13*3</f>
        <v>144.60000000000002</v>
      </c>
      <c r="D13" s="168" t="s">
        <v>96</v>
      </c>
      <c r="E13" s="2"/>
    </row>
    <row r="14" spans="1:5">
      <c r="A14" s="160" t="s">
        <v>82</v>
      </c>
      <c r="B14" s="169">
        <v>32.200000000000003</v>
      </c>
      <c r="C14" s="169">
        <f>B14*6</f>
        <v>193.20000000000002</v>
      </c>
      <c r="D14" s="170" t="s">
        <v>97</v>
      </c>
    </row>
    <row r="15" spans="1:5">
      <c r="A15" s="160" t="s">
        <v>83</v>
      </c>
      <c r="B15" s="169">
        <v>47.9</v>
      </c>
      <c r="C15" s="169">
        <f>B15*3</f>
        <v>143.69999999999999</v>
      </c>
      <c r="D15" s="170" t="s">
        <v>98</v>
      </c>
    </row>
    <row r="16" spans="1:5">
      <c r="A16" s="160" t="s">
        <v>84</v>
      </c>
      <c r="B16" s="169">
        <v>45.1</v>
      </c>
      <c r="C16" s="169">
        <f>B16*3</f>
        <v>135.30000000000001</v>
      </c>
      <c r="D16" s="170" t="s">
        <v>98</v>
      </c>
    </row>
    <row r="17" spans="1:4">
      <c r="A17" s="160" t="s">
        <v>85</v>
      </c>
      <c r="B17" s="169">
        <v>160.1</v>
      </c>
      <c r="C17" s="169">
        <f>B17*4</f>
        <v>640.4</v>
      </c>
      <c r="D17" s="170" t="s">
        <v>99</v>
      </c>
    </row>
    <row r="18" spans="1:4">
      <c r="A18" s="160" t="s">
        <v>86</v>
      </c>
      <c r="B18" s="171" t="s">
        <v>95</v>
      </c>
      <c r="C18" s="169">
        <v>90.4</v>
      </c>
      <c r="D18" s="172"/>
    </row>
    <row r="19" spans="1:4" ht="14.4" thickBot="1">
      <c r="A19" s="164" t="s">
        <v>87</v>
      </c>
      <c r="B19" s="173" t="s">
        <v>95</v>
      </c>
      <c r="C19" s="173">
        <v>0</v>
      </c>
      <c r="D19" s="174"/>
    </row>
    <row r="20" spans="1:4">
      <c r="A20" s="165" t="s">
        <v>88</v>
      </c>
      <c r="B20" s="167" t="s">
        <v>95</v>
      </c>
      <c r="C20" s="167">
        <f>SUM(C13:C16)</f>
        <v>616.80000000000007</v>
      </c>
      <c r="D20" s="175"/>
    </row>
    <row r="21" spans="1:4">
      <c r="A21" s="161" t="s">
        <v>89</v>
      </c>
      <c r="B21" s="169" t="s">
        <v>95</v>
      </c>
      <c r="C21" s="169">
        <f>SUM(C14:C16)</f>
        <v>472.2</v>
      </c>
      <c r="D21" s="172"/>
    </row>
    <row r="22" spans="1:4">
      <c r="A22" s="161" t="s">
        <v>90</v>
      </c>
      <c r="B22" s="169" t="s">
        <v>95</v>
      </c>
      <c r="C22" s="169">
        <f>SUM(C14:C18)</f>
        <v>1203</v>
      </c>
      <c r="D22" s="172"/>
    </row>
    <row r="23" spans="1:4" ht="14.4" thickBot="1">
      <c r="A23" s="162" t="s">
        <v>91</v>
      </c>
      <c r="B23" s="176" t="s">
        <v>95</v>
      </c>
      <c r="C23" s="176">
        <f>SUM(C13:C19)</f>
        <v>1347.6000000000001</v>
      </c>
      <c r="D23" s="177"/>
    </row>
    <row r="25" spans="1:4" ht="14.4" thickBot="1">
      <c r="A25" s="163" t="s">
        <v>103</v>
      </c>
    </row>
    <row r="26" spans="1:4" ht="14.4" thickBot="1">
      <c r="A26" s="156" t="s">
        <v>80</v>
      </c>
      <c r="B26" s="157" t="s">
        <v>92</v>
      </c>
      <c r="C26" s="157" t="s">
        <v>93</v>
      </c>
      <c r="D26" s="158" t="s">
        <v>94</v>
      </c>
    </row>
    <row r="27" spans="1:4">
      <c r="A27" s="159" t="s">
        <v>81</v>
      </c>
      <c r="B27" s="167">
        <v>48.2</v>
      </c>
      <c r="C27" s="167">
        <f>B27*3</f>
        <v>144.60000000000002</v>
      </c>
      <c r="D27" s="168" t="s">
        <v>96</v>
      </c>
    </row>
    <row r="28" spans="1:4">
      <c r="A28" s="160" t="s">
        <v>82</v>
      </c>
      <c r="B28" s="169">
        <v>32.200000000000003</v>
      </c>
      <c r="C28" s="169">
        <f>B28*6</f>
        <v>193.20000000000002</v>
      </c>
      <c r="D28" s="170" t="s">
        <v>97</v>
      </c>
    </row>
    <row r="29" spans="1:4">
      <c r="A29" s="160" t="s">
        <v>83</v>
      </c>
      <c r="B29" s="169">
        <v>47.9</v>
      </c>
      <c r="C29" s="169">
        <f>B29*3</f>
        <v>143.69999999999999</v>
      </c>
      <c r="D29" s="170" t="s">
        <v>98</v>
      </c>
    </row>
    <row r="30" spans="1:4">
      <c r="A30" s="160" t="s">
        <v>84</v>
      </c>
      <c r="B30" s="169">
        <v>45.1</v>
      </c>
      <c r="C30" s="169">
        <f>B30*3</f>
        <v>135.30000000000001</v>
      </c>
      <c r="D30" s="170" t="s">
        <v>98</v>
      </c>
    </row>
    <row r="31" spans="1:4">
      <c r="A31" s="160" t="s">
        <v>85</v>
      </c>
      <c r="B31" s="169">
        <v>160.1</v>
      </c>
      <c r="C31" s="169">
        <f>B31*4</f>
        <v>640.4</v>
      </c>
      <c r="D31" s="170" t="s">
        <v>99</v>
      </c>
    </row>
    <row r="32" spans="1:4">
      <c r="A32" s="160" t="s">
        <v>86</v>
      </c>
      <c r="B32" s="171" t="s">
        <v>95</v>
      </c>
      <c r="C32" s="169">
        <v>90.4</v>
      </c>
      <c r="D32" s="172"/>
    </row>
    <row r="33" spans="1:4" ht="14.4" thickBot="1">
      <c r="A33" s="164" t="s">
        <v>87</v>
      </c>
      <c r="B33" s="173" t="s">
        <v>95</v>
      </c>
      <c r="C33" s="173">
        <v>0</v>
      </c>
      <c r="D33" s="174"/>
    </row>
    <row r="34" spans="1:4">
      <c r="A34" s="165" t="s">
        <v>88</v>
      </c>
      <c r="B34" s="167" t="s">
        <v>95</v>
      </c>
      <c r="C34" s="167">
        <f>SUM(C27:C30)</f>
        <v>616.80000000000007</v>
      </c>
      <c r="D34" s="175"/>
    </row>
    <row r="35" spans="1:4">
      <c r="A35" s="161" t="s">
        <v>89</v>
      </c>
      <c r="B35" s="169" t="s">
        <v>95</v>
      </c>
      <c r="C35" s="169">
        <f>SUM(C28:C30)</f>
        <v>472.2</v>
      </c>
      <c r="D35" s="172"/>
    </row>
    <row r="36" spans="1:4">
      <c r="A36" s="161" t="s">
        <v>90</v>
      </c>
      <c r="B36" s="169" t="s">
        <v>95</v>
      </c>
      <c r="C36" s="169">
        <f>SUM(C28:C32)</f>
        <v>1203</v>
      </c>
      <c r="D36" s="172"/>
    </row>
    <row r="37" spans="1:4" ht="14.4" thickBot="1">
      <c r="A37" s="162" t="s">
        <v>91</v>
      </c>
      <c r="B37" s="176" t="s">
        <v>95</v>
      </c>
      <c r="C37" s="176">
        <f>SUM(C27:C33)</f>
        <v>1347.6000000000001</v>
      </c>
      <c r="D37" s="177"/>
    </row>
  </sheetData>
  <phoneticPr fontId="4"/>
  <hyperlinks>
    <hyperlink ref="A8" r:id="rId1" xr:uid="{8AFF0CB8-31CD-4CBA-A00F-5841DB661FBB}"/>
  </hyperlinks>
  <pageMargins left="0.7" right="0.7" top="0.75" bottom="0.75" header="0.3" footer="0.3"/>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E5201-32F9-456B-AE6C-C5FF22A1CED5}">
  <dimension ref="A2:I12"/>
  <sheetViews>
    <sheetView workbookViewId="0">
      <selection activeCell="M14" sqref="M14"/>
    </sheetView>
  </sheetViews>
  <sheetFormatPr defaultRowHeight="13.8"/>
  <cols>
    <col min="4" max="4" width="7.59765625" customWidth="1"/>
  </cols>
  <sheetData>
    <row r="2" spans="1:9">
      <c r="A2" s="214" t="s">
        <v>112</v>
      </c>
      <c r="B2" s="215"/>
      <c r="C2" s="215"/>
      <c r="D2" s="215"/>
      <c r="E2" s="215"/>
      <c r="F2" s="215"/>
      <c r="G2" s="215"/>
      <c r="H2" s="215"/>
      <c r="I2" s="215"/>
    </row>
    <row r="3" spans="1:9">
      <c r="A3" s="214" t="s">
        <v>118</v>
      </c>
      <c r="B3" s="215"/>
      <c r="C3" s="215"/>
      <c r="D3" s="215"/>
      <c r="E3" s="215"/>
      <c r="F3" s="215"/>
      <c r="G3" s="215"/>
      <c r="H3" s="215"/>
      <c r="I3" s="215"/>
    </row>
    <row r="5" spans="1:9">
      <c r="A5" s="211" t="s">
        <v>110</v>
      </c>
      <c r="B5" s="210"/>
      <c r="C5" s="210"/>
      <c r="D5" s="2" t="s">
        <v>120</v>
      </c>
    </row>
    <row r="7" spans="1:9">
      <c r="A7" s="213" t="s">
        <v>111</v>
      </c>
      <c r="D7" s="2" t="s">
        <v>119</v>
      </c>
    </row>
    <row r="10" spans="1:9">
      <c r="A10" s="2" t="s">
        <v>107</v>
      </c>
      <c r="C10" s="2" t="s">
        <v>109</v>
      </c>
      <c r="D10" s="212">
        <v>180</v>
      </c>
      <c r="E10" s="2" t="s">
        <v>108</v>
      </c>
    </row>
    <row r="11" spans="1:9">
      <c r="C11" s="2" t="s">
        <v>109</v>
      </c>
      <c r="D11" s="212">
        <v>216</v>
      </c>
      <c r="E11" s="2" t="s">
        <v>108</v>
      </c>
    </row>
    <row r="12" spans="1:9">
      <c r="C12" s="2" t="s">
        <v>109</v>
      </c>
      <c r="D12" s="212"/>
      <c r="E12" s="2" t="s">
        <v>108</v>
      </c>
    </row>
  </sheetData>
  <phoneticPr fontId="4"/>
  <hyperlinks>
    <hyperlink ref="A5:C5" r:id="rId1" display="参考ページ：PSRネットワーク" xr:uid="{DBBFF021-6D9D-4F25-86EF-C07F712BB947}"/>
    <hyperlink ref="A7" r:id="rId2" display="参考ページ：日本年金機構" xr:uid="{C7D60B10-AFF6-432C-8EF7-8FDEB6CA4D26}"/>
  </hyperlinks>
  <pageMargins left="0.7" right="0.7" top="0.75" bottom="0.75" header="0.3" footer="0.3"/>
  <pageSetup paperSize="9" orientation="landscape" horizontalDpi="0"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D10"/>
  <sheetViews>
    <sheetView workbookViewId="0">
      <selection activeCell="D12" sqref="D12"/>
    </sheetView>
  </sheetViews>
  <sheetFormatPr defaultColWidth="8.8984375" defaultRowHeight="13.8"/>
  <cols>
    <col min="1" max="1" width="8" customWidth="1"/>
    <col min="2" max="2" width="13.09765625" customWidth="1"/>
    <col min="3" max="1024" width="8" customWidth="1"/>
    <col min="1025" max="1025" width="8.8984375" customWidth="1"/>
  </cols>
  <sheetData>
    <row r="1" spans="2:82">
      <c r="C1" s="2" t="s">
        <v>22</v>
      </c>
    </row>
    <row r="3" spans="2:82" ht="13.5" customHeight="1">
      <c r="B3" s="24" t="s">
        <v>73</v>
      </c>
      <c r="C3" s="25">
        <f>キャッシュフロー表!B5</f>
        <v>30</v>
      </c>
      <c r="D3" s="25">
        <f>キャッシュフロー表!C5</f>
        <v>31</v>
      </c>
      <c r="E3" s="25">
        <f>キャッシュフロー表!D5</f>
        <v>32</v>
      </c>
      <c r="F3" s="25">
        <f>キャッシュフロー表!E5</f>
        <v>33</v>
      </c>
      <c r="G3" s="25">
        <f>キャッシュフロー表!F5</f>
        <v>34</v>
      </c>
      <c r="H3" s="25">
        <f>キャッシュフロー表!G5</f>
        <v>35</v>
      </c>
      <c r="I3" s="25">
        <f>キャッシュフロー表!H5</f>
        <v>36</v>
      </c>
      <c r="J3" s="25">
        <f>キャッシュフロー表!I5</f>
        <v>37</v>
      </c>
      <c r="K3" s="25">
        <f>キャッシュフロー表!J5</f>
        <v>38</v>
      </c>
      <c r="L3" s="25">
        <f>キャッシュフロー表!K5</f>
        <v>39</v>
      </c>
      <c r="M3" s="25">
        <f>キャッシュフロー表!L5</f>
        <v>40</v>
      </c>
      <c r="N3" s="25">
        <f>キャッシュフロー表!M5</f>
        <v>41</v>
      </c>
      <c r="O3" s="25">
        <f>キャッシュフロー表!N5</f>
        <v>42</v>
      </c>
      <c r="P3" s="25">
        <f>キャッシュフロー表!O5</f>
        <v>43</v>
      </c>
      <c r="Q3" s="25">
        <f>キャッシュフロー表!P5</f>
        <v>44</v>
      </c>
      <c r="R3" s="25">
        <f>キャッシュフロー表!Q5</f>
        <v>45</v>
      </c>
      <c r="S3" s="25">
        <f>キャッシュフロー表!R5</f>
        <v>46</v>
      </c>
      <c r="T3" s="25">
        <f>キャッシュフロー表!S5</f>
        <v>47</v>
      </c>
      <c r="U3" s="25">
        <f>キャッシュフロー表!T5</f>
        <v>48</v>
      </c>
      <c r="V3" s="25">
        <f>キャッシュフロー表!U5</f>
        <v>49</v>
      </c>
      <c r="W3" s="25">
        <f>キャッシュフロー表!V5</f>
        <v>50</v>
      </c>
      <c r="X3" s="25">
        <f>キャッシュフロー表!W5</f>
        <v>51</v>
      </c>
      <c r="Y3" s="25">
        <f>キャッシュフロー表!X5</f>
        <v>52</v>
      </c>
      <c r="Z3" s="25">
        <f>キャッシュフロー表!Y5</f>
        <v>53</v>
      </c>
      <c r="AA3" s="25">
        <f>キャッシュフロー表!Z5</f>
        <v>54</v>
      </c>
      <c r="AB3" s="25">
        <f>キャッシュフロー表!AA5</f>
        <v>55</v>
      </c>
      <c r="AC3" s="25">
        <f>キャッシュフロー表!AB5</f>
        <v>56</v>
      </c>
      <c r="AD3" s="25">
        <f>キャッシュフロー表!AC5</f>
        <v>57</v>
      </c>
      <c r="AE3" s="25">
        <f>キャッシュフロー表!AD5</f>
        <v>58</v>
      </c>
      <c r="AF3" s="25">
        <f>キャッシュフロー表!AE5</f>
        <v>59</v>
      </c>
      <c r="AG3" s="25">
        <f>キャッシュフロー表!AF5</f>
        <v>60</v>
      </c>
      <c r="AH3" s="25">
        <f>キャッシュフロー表!AG5</f>
        <v>61</v>
      </c>
      <c r="AI3" s="25">
        <f>キャッシュフロー表!AH5</f>
        <v>62</v>
      </c>
      <c r="AJ3" s="25">
        <f>キャッシュフロー表!AI5</f>
        <v>63</v>
      </c>
      <c r="AK3" s="25">
        <f>キャッシュフロー表!AJ5</f>
        <v>64</v>
      </c>
      <c r="AL3" s="25">
        <f>キャッシュフロー表!AK5</f>
        <v>65</v>
      </c>
      <c r="AM3" s="25">
        <f>キャッシュフロー表!AL5</f>
        <v>66</v>
      </c>
      <c r="AN3" s="25">
        <f>キャッシュフロー表!AM5</f>
        <v>67</v>
      </c>
      <c r="AO3" s="25">
        <f>キャッシュフロー表!AN5</f>
        <v>68</v>
      </c>
      <c r="AP3" s="25">
        <f>キャッシュフロー表!AO5</f>
        <v>69</v>
      </c>
      <c r="AQ3" s="25">
        <f>キャッシュフロー表!AP5</f>
        <v>70</v>
      </c>
      <c r="AR3" s="25">
        <f>キャッシュフロー表!AQ5</f>
        <v>71</v>
      </c>
      <c r="AS3" s="25">
        <f>キャッシュフロー表!AR5</f>
        <v>72</v>
      </c>
      <c r="AT3" s="25">
        <f>キャッシュフロー表!AS5</f>
        <v>73</v>
      </c>
      <c r="AU3" s="25">
        <f>キャッシュフロー表!AT5</f>
        <v>74</v>
      </c>
      <c r="AV3" s="25">
        <f>キャッシュフロー表!AU5</f>
        <v>75</v>
      </c>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row>
    <row r="4" spans="2:82" ht="13.5" customHeight="1">
      <c r="B4" s="24" t="s">
        <v>1</v>
      </c>
      <c r="C4" s="25">
        <f>キャッシュフロー表!B19</f>
        <v>459.8</v>
      </c>
      <c r="D4" s="25">
        <f>キャッシュフロー表!C19</f>
        <v>459.8</v>
      </c>
      <c r="E4" s="25">
        <f>キャッシュフロー表!D19</f>
        <v>459.8</v>
      </c>
      <c r="F4" s="25">
        <f>キャッシュフロー表!E19</f>
        <v>492</v>
      </c>
      <c r="G4" s="25">
        <f>キャッシュフロー表!F19</f>
        <v>492</v>
      </c>
      <c r="H4" s="25">
        <f>キャッシュフロー表!G19</f>
        <v>492</v>
      </c>
      <c r="I4" s="25">
        <f>キャッシュフロー表!H19</f>
        <v>476</v>
      </c>
      <c r="J4" s="25">
        <f>キャッシュフロー表!I19</f>
        <v>476</v>
      </c>
      <c r="K4" s="25">
        <f>キャッシュフロー表!J19</f>
        <v>476</v>
      </c>
      <c r="L4" s="25">
        <f>キャッシュフロー表!K19</f>
        <v>491.7</v>
      </c>
      <c r="M4" s="25">
        <f>キャッシュフロー表!L19</f>
        <v>491.7</v>
      </c>
      <c r="N4" s="25">
        <f>キャッシュフロー表!M19</f>
        <v>491.7</v>
      </c>
      <c r="O4" s="25">
        <f>キャッシュフロー表!N19</f>
        <v>488.90000000000003</v>
      </c>
      <c r="P4" s="25">
        <f>キャッシュフロー表!O19</f>
        <v>488.90000000000003</v>
      </c>
      <c r="Q4" s="25">
        <f>キャッシュフロー表!P19</f>
        <v>488.90000000000003</v>
      </c>
      <c r="R4" s="25">
        <f>キャッシュフロー表!Q19</f>
        <v>616.80000000000007</v>
      </c>
      <c r="S4" s="25">
        <f>キャッシュフロー表!R19</f>
        <v>616.80000000000007</v>
      </c>
      <c r="T4" s="25">
        <f>キャッシュフロー表!S19</f>
        <v>616.80000000000007</v>
      </c>
      <c r="U4" s="25">
        <f>キャッシュフロー表!T19</f>
        <v>731.80000000000007</v>
      </c>
      <c r="V4" s="25">
        <f>キャッシュフロー表!U19</f>
        <v>571.70000000000005</v>
      </c>
      <c r="W4" s="25">
        <f>キャッシュフロー表!V19</f>
        <v>571.70000000000005</v>
      </c>
      <c r="X4" s="25">
        <f>キャッシュフロー表!W19</f>
        <v>571.70000000000005</v>
      </c>
      <c r="Y4" s="25">
        <f>キャッシュフロー表!X19</f>
        <v>411.6</v>
      </c>
      <c r="Z4" s="25">
        <f>キャッシュフロー表!Y19</f>
        <v>411.6</v>
      </c>
      <c r="AA4" s="25">
        <f>キャッシュフロー表!Z19</f>
        <v>411.6</v>
      </c>
      <c r="AB4" s="25">
        <f>キャッシュフロー表!AA19</f>
        <v>411.6</v>
      </c>
      <c r="AC4" s="25">
        <f>キャッシュフロー表!AB19</f>
        <v>411.6</v>
      </c>
      <c r="AD4" s="25">
        <f>キャッシュフロー表!AC19</f>
        <v>411.6</v>
      </c>
      <c r="AE4" s="25">
        <f>キャッシュフロー表!AD19</f>
        <v>411.6</v>
      </c>
      <c r="AF4" s="25">
        <f>キャッシュフロー表!AE19</f>
        <v>411.6</v>
      </c>
      <c r="AG4" s="25">
        <f>キャッシュフロー表!AF19</f>
        <v>411.6</v>
      </c>
      <c r="AH4" s="25">
        <f>キャッシュフロー表!AG19</f>
        <v>411.6</v>
      </c>
      <c r="AI4" s="25">
        <f>キャッシュフロー表!AH19</f>
        <v>411.6</v>
      </c>
      <c r="AJ4" s="25">
        <f>キャッシュフロー表!AI19</f>
        <v>411.6</v>
      </c>
      <c r="AK4" s="25">
        <f>キャッシュフロー表!AJ19</f>
        <v>411.6</v>
      </c>
      <c r="AL4" s="25">
        <f>キャッシュフロー表!AK19</f>
        <v>411.6</v>
      </c>
      <c r="AM4" s="25">
        <f>キャッシュフロー表!AL19</f>
        <v>252</v>
      </c>
      <c r="AN4" s="25">
        <f>キャッシュフロー表!AM19</f>
        <v>252</v>
      </c>
      <c r="AO4" s="25">
        <f>キャッシュフロー表!AN19</f>
        <v>216</v>
      </c>
      <c r="AP4" s="25">
        <f>キャッシュフロー表!AO19</f>
        <v>216</v>
      </c>
      <c r="AQ4" s="25">
        <f>キャッシュフロー表!AP19</f>
        <v>216</v>
      </c>
      <c r="AR4" s="25">
        <f>キャッシュフロー表!AQ19</f>
        <v>216</v>
      </c>
      <c r="AS4" s="25">
        <f>キャッシュフロー表!AR19</f>
        <v>216</v>
      </c>
      <c r="AT4" s="25">
        <f>キャッシュフロー表!AS19</f>
        <v>216</v>
      </c>
      <c r="AU4" s="25">
        <f>キャッシュフロー表!AT19</f>
        <v>216</v>
      </c>
      <c r="AV4" s="25">
        <f>キャッシュフロー表!AU19</f>
        <v>216</v>
      </c>
    </row>
    <row r="5" spans="2:82" ht="13.5" customHeight="1">
      <c r="B5" s="24" t="s">
        <v>2</v>
      </c>
      <c r="C5" s="25">
        <f>キャッシュフロー表!B26</f>
        <v>460</v>
      </c>
      <c r="D5" s="25">
        <f>キャッシュフロー表!C26</f>
        <v>467.2</v>
      </c>
      <c r="E5" s="25">
        <f>キャッシュフロー表!D26</f>
        <v>474.54399999999998</v>
      </c>
      <c r="F5" s="25">
        <f>キャッシュフロー表!E26</f>
        <v>482.03487999999999</v>
      </c>
      <c r="G5" s="25">
        <f>キャッシュフロー表!F26</f>
        <v>489.6755776</v>
      </c>
      <c r="H5" s="25">
        <f>キャッシュフロー表!G26</f>
        <v>497.46908915199998</v>
      </c>
      <c r="I5" s="25">
        <f>キャッシュフロー表!H26</f>
        <v>505.41847093503998</v>
      </c>
      <c r="J5" s="25">
        <f>キャッシュフロー表!I26</f>
        <v>513.52684035374079</v>
      </c>
      <c r="K5" s="25">
        <f>キャッシュフロー表!J26</f>
        <v>521.79737716081559</v>
      </c>
      <c r="L5" s="25">
        <f>キャッシュフロー表!K26</f>
        <v>530.23332470403193</v>
      </c>
      <c r="M5" s="25">
        <f>キャッシュフロー表!L26</f>
        <v>539.8379911981126</v>
      </c>
      <c r="N5" s="25">
        <f>キャッシュフロー表!M26</f>
        <v>548.61475102207487</v>
      </c>
      <c r="O5" s="25">
        <f>キャッシュフロー表!N26</f>
        <v>557.56704604251649</v>
      </c>
      <c r="P5" s="25">
        <f>キャッシュフロー表!O26</f>
        <v>566.69838696336683</v>
      </c>
      <c r="Q5" s="25">
        <f>キャッシュフロー表!P26</f>
        <v>576.01235470263418</v>
      </c>
      <c r="R5" s="25">
        <f>キャッシュフロー表!Q26</f>
        <v>585.51260179668679</v>
      </c>
      <c r="S5" s="25">
        <f>キャッシュフロー表!R26</f>
        <v>595.20285383262058</v>
      </c>
      <c r="T5" s="25">
        <f>キャッシュフロー表!S26</f>
        <v>605.086910909273</v>
      </c>
      <c r="U5" s="25">
        <f>キャッシュフロー表!T26</f>
        <v>615.16864912745837</v>
      </c>
      <c r="V5" s="25">
        <f>キャッシュフロー表!U26</f>
        <v>625.45202211000753</v>
      </c>
      <c r="W5" s="25">
        <f>キャッシュフロー表!V26</f>
        <v>635.94106255220765</v>
      </c>
      <c r="X5" s="25">
        <f>キャッシュフロー表!W26</f>
        <v>646.63988380325179</v>
      </c>
      <c r="Y5" s="25">
        <f>キャッシュフロー表!X26</f>
        <v>657.55268147931679</v>
      </c>
      <c r="Z5" s="25">
        <f>キャッシュフロー表!Y26</f>
        <v>668.68373510890308</v>
      </c>
      <c r="AA5" s="25">
        <f>キャッシュフロー表!Z26</f>
        <v>680.03740981108115</v>
      </c>
      <c r="AB5" s="25">
        <f>キャッシュフロー表!AA26</f>
        <v>691.61815800730278</v>
      </c>
      <c r="AC5" s="25">
        <f>キャッシュフロー表!AB26</f>
        <v>703.43052116744889</v>
      </c>
      <c r="AD5" s="25">
        <f>キャッシュフロー表!AC26</f>
        <v>715.47913159079792</v>
      </c>
      <c r="AE5" s="25">
        <f>キャッシュフロー表!AD26</f>
        <v>727.76871422261388</v>
      </c>
      <c r="AF5" s="25">
        <f>キャッシュフロー表!AE26</f>
        <v>740.30408850706613</v>
      </c>
      <c r="AG5" s="25">
        <f>キャッシュフロー表!AF26</f>
        <v>753.09017027720745</v>
      </c>
      <c r="AH5" s="25">
        <f>キャッシュフロー表!AG26</f>
        <v>653.09017027720745</v>
      </c>
      <c r="AI5" s="25">
        <f>キャッシュフロー表!AH26</f>
        <v>653.09017027720745</v>
      </c>
      <c r="AJ5" s="25">
        <f>キャッシュフロー表!AI26</f>
        <v>653.09017027720745</v>
      </c>
      <c r="AK5" s="25">
        <f>キャッシュフロー表!AJ26</f>
        <v>653.09017027720745</v>
      </c>
      <c r="AL5" s="25">
        <f>キャッシュフロー表!AK26</f>
        <v>181</v>
      </c>
      <c r="AM5" s="25">
        <f>キャッシュフロー表!AL26</f>
        <v>181</v>
      </c>
      <c r="AN5" s="25">
        <f>キャッシュフロー表!AM26</f>
        <v>217</v>
      </c>
      <c r="AO5" s="25">
        <f>キャッシュフロー表!AN26</f>
        <v>217</v>
      </c>
      <c r="AP5" s="25">
        <f>キャッシュフロー表!AO26</f>
        <v>217</v>
      </c>
      <c r="AQ5" s="25">
        <f>キャッシュフロー表!AP26</f>
        <v>217</v>
      </c>
      <c r="AR5" s="25">
        <f>キャッシュフロー表!AQ26</f>
        <v>217</v>
      </c>
      <c r="AS5" s="25">
        <f>キャッシュフロー表!AR26</f>
        <v>217</v>
      </c>
      <c r="AT5" s="25">
        <f>キャッシュフロー表!AS26</f>
        <v>217</v>
      </c>
      <c r="AU5" s="25">
        <f>キャッシュフロー表!AT26</f>
        <v>217</v>
      </c>
      <c r="AV5" s="25">
        <f>キャッシュフロー表!AU26</f>
        <v>217</v>
      </c>
    </row>
    <row r="6" spans="2:82" ht="13.5" customHeight="1">
      <c r="B6" s="24" t="s">
        <v>3</v>
      </c>
      <c r="C6" s="25">
        <f>キャッシュフロー表!B27</f>
        <v>0.19999999999998863</v>
      </c>
      <c r="D6" s="25">
        <f>キャッシュフロー表!C27</f>
        <v>7.3999999999999773</v>
      </c>
      <c r="E6" s="25">
        <f>キャッシュフロー表!D27</f>
        <v>14.743999999999971</v>
      </c>
      <c r="F6" s="25">
        <f>キャッシュフロー表!E27</f>
        <v>-9.9651200000000131</v>
      </c>
      <c r="G6" s="25">
        <f>キャッシュフロー表!F27</f>
        <v>-2.3244224000000031</v>
      </c>
      <c r="H6" s="25">
        <f>キャッシュフロー表!G27</f>
        <v>5.4690891519999809</v>
      </c>
      <c r="I6" s="25">
        <f>キャッシュフロー表!H27</f>
        <v>29.418470935039977</v>
      </c>
      <c r="J6" s="25">
        <f>キャッシュフロー表!I27</f>
        <v>37.526840353740795</v>
      </c>
      <c r="K6" s="25">
        <f>キャッシュフロー表!J27</f>
        <v>45.797377160815586</v>
      </c>
      <c r="L6" s="25">
        <f>キャッシュフロー表!K27</f>
        <v>38.533324704031941</v>
      </c>
      <c r="M6" s="25">
        <f>キャッシュフロー表!L27</f>
        <v>48.137991198112616</v>
      </c>
      <c r="N6" s="25">
        <f>キャッシュフロー表!M27</f>
        <v>56.914751022074881</v>
      </c>
      <c r="O6" s="25">
        <f>キャッシュフロー表!N27</f>
        <v>68.667046042516461</v>
      </c>
      <c r="P6" s="25">
        <f>キャッシュフロー表!O27</f>
        <v>77.798386963366795</v>
      </c>
      <c r="Q6" s="25">
        <f>キャッシュフロー表!P27</f>
        <v>87.11235470263415</v>
      </c>
      <c r="R6" s="25">
        <f>キャッシュフロー表!Q27</f>
        <v>-31.287398203313273</v>
      </c>
      <c r="S6" s="25">
        <f>キャッシュフロー表!R27</f>
        <v>-21.597146167379492</v>
      </c>
      <c r="T6" s="25">
        <f>キャッシュフロー表!S27</f>
        <v>-11.713089090727067</v>
      </c>
      <c r="U6" s="25">
        <f>キャッシュフロー表!T27</f>
        <v>-116.6313508725417</v>
      </c>
      <c r="V6" s="25">
        <f>キャッシュフロー表!U27</f>
        <v>53.752022110007488</v>
      </c>
      <c r="W6" s="25">
        <f>キャッシュフロー表!V27</f>
        <v>64.241062552207609</v>
      </c>
      <c r="X6" s="25">
        <f>キャッシュフロー表!W27</f>
        <v>74.939883803251746</v>
      </c>
      <c r="Y6" s="25">
        <f>キャッシュフロー表!X27</f>
        <v>245.95268147931677</v>
      </c>
      <c r="Z6" s="25">
        <f>キャッシュフロー表!Y27</f>
        <v>257.08373510890306</v>
      </c>
      <c r="AA6" s="25">
        <f>キャッシュフロー表!Z27</f>
        <v>268.43740981108112</v>
      </c>
      <c r="AB6" s="25">
        <f>キャッシュフロー表!AA27</f>
        <v>280.01815800730276</v>
      </c>
      <c r="AC6" s="25">
        <f>キャッシュフロー表!AB27</f>
        <v>291.83052116744886</v>
      </c>
      <c r="AD6" s="25">
        <f>キャッシュフロー表!AC27</f>
        <v>303.8791315907979</v>
      </c>
      <c r="AE6" s="25">
        <f>キャッシュフロー表!AD27</f>
        <v>316.16871422261386</v>
      </c>
      <c r="AF6" s="25">
        <f>キャッシュフロー表!AE27</f>
        <v>328.7040885070661</v>
      </c>
      <c r="AG6" s="25">
        <f>キャッシュフロー表!AF27</f>
        <v>341.49017027720743</v>
      </c>
      <c r="AH6" s="25">
        <f>キャッシュフロー表!AG27</f>
        <v>241.49017027720743</v>
      </c>
      <c r="AI6" s="25">
        <f>キャッシュフロー表!AH27</f>
        <v>241.49017027720743</v>
      </c>
      <c r="AJ6" s="25">
        <f>キャッシュフロー表!AI27</f>
        <v>241.49017027720743</v>
      </c>
      <c r="AK6" s="25">
        <f>キャッシュフロー表!AJ27</f>
        <v>241.49017027720743</v>
      </c>
      <c r="AL6" s="25">
        <f>キャッシュフロー表!AK27</f>
        <v>-230.60000000000002</v>
      </c>
      <c r="AM6" s="25">
        <f>キャッシュフロー表!AL27</f>
        <v>-71</v>
      </c>
      <c r="AN6" s="25">
        <f>キャッシュフロー表!AM27</f>
        <v>-35</v>
      </c>
      <c r="AO6" s="25">
        <f>キャッシュフロー表!AN27</f>
        <v>1</v>
      </c>
      <c r="AP6" s="25">
        <f>キャッシュフロー表!AO27</f>
        <v>1</v>
      </c>
      <c r="AQ6" s="25">
        <f>キャッシュフロー表!AP27</f>
        <v>1</v>
      </c>
      <c r="AR6" s="25">
        <f>キャッシュフロー表!AQ27</f>
        <v>1</v>
      </c>
      <c r="AS6" s="25">
        <f>キャッシュフロー表!AR27</f>
        <v>1</v>
      </c>
      <c r="AT6" s="25">
        <f>キャッシュフロー表!AS27</f>
        <v>1</v>
      </c>
      <c r="AU6" s="25">
        <f>キャッシュフロー表!AT27</f>
        <v>1</v>
      </c>
      <c r="AV6" s="25">
        <f>キャッシュフロー表!AU27</f>
        <v>1</v>
      </c>
    </row>
    <row r="7" spans="2:82" ht="13.5" customHeight="1">
      <c r="B7" s="24" t="s">
        <v>4</v>
      </c>
      <c r="C7" s="25">
        <f>キャッシュフロー表!B30</f>
        <v>100</v>
      </c>
      <c r="D7" s="25">
        <f>キャッシュフロー表!C30</f>
        <v>107.39999999999998</v>
      </c>
      <c r="E7" s="25">
        <f>キャッシュフロー表!D30</f>
        <v>122.14399999999995</v>
      </c>
      <c r="F7" s="25">
        <f>キャッシュフロー表!E30</f>
        <v>112.17887999999994</v>
      </c>
      <c r="G7" s="25">
        <f>キャッシュフロー表!F30</f>
        <v>109.85445759999993</v>
      </c>
      <c r="H7" s="25">
        <f>キャッシュフロー表!G30</f>
        <v>115.32354675199991</v>
      </c>
      <c r="I7" s="25">
        <f>キャッシュフロー表!H30</f>
        <v>144.74201768703989</v>
      </c>
      <c r="J7" s="25">
        <f>キャッシュフロー表!I30</f>
        <v>182.26885804078069</v>
      </c>
      <c r="K7" s="25">
        <f>キャッシュフロー表!J30</f>
        <v>228.06623520159627</v>
      </c>
      <c r="L7" s="25">
        <f>キャッシュフロー表!K30</f>
        <v>266.59955990562821</v>
      </c>
      <c r="M7" s="25">
        <f>キャッシュフロー表!L30</f>
        <v>314.73755110374083</v>
      </c>
      <c r="N7" s="25">
        <f>キャッシュフロー表!M30</f>
        <v>371.65230212581571</v>
      </c>
      <c r="O7" s="25">
        <f>キャッシュフロー表!N30</f>
        <v>440.31934816833217</v>
      </c>
      <c r="P7" s="25">
        <f>キャッシュフロー表!O30</f>
        <v>518.11773513169896</v>
      </c>
      <c r="Q7" s="25">
        <f>キャッシュフロー表!P30</f>
        <v>605.23008983433306</v>
      </c>
      <c r="R7" s="25">
        <f>キャッシュフロー表!Q30</f>
        <v>573.94269163101978</v>
      </c>
      <c r="S7" s="25">
        <f>キャッシュフロー表!R30</f>
        <v>552.34554546364029</v>
      </c>
      <c r="T7" s="25">
        <f>キャッシュフロー表!S30</f>
        <v>540.63245637291323</v>
      </c>
      <c r="U7" s="25">
        <f>キャッシュフロー表!T30</f>
        <v>424.00110550037152</v>
      </c>
      <c r="V7" s="25">
        <f>キャッシュフロー表!U30</f>
        <v>477.75312761037901</v>
      </c>
      <c r="W7" s="25">
        <f>キャッシュフロー表!V30</f>
        <v>541.99419016258662</v>
      </c>
      <c r="X7" s="25">
        <f>キャッシュフロー表!W30</f>
        <v>616.93407396583837</v>
      </c>
      <c r="Y7" s="25">
        <f>キャッシュフロー表!X30</f>
        <v>862.88675544515513</v>
      </c>
      <c r="Z7" s="25">
        <f>キャッシュフロー表!Y30</f>
        <v>1119.9704905540582</v>
      </c>
      <c r="AA7" s="25">
        <f>キャッシュフロー表!Z30</f>
        <v>1388.4079003651393</v>
      </c>
      <c r="AB7" s="25">
        <f>キャッシュフロー表!AA30</f>
        <v>1668.4260583724422</v>
      </c>
      <c r="AC7" s="25">
        <f>キャッシュフロー表!AB30</f>
        <v>1960.2565795398909</v>
      </c>
      <c r="AD7" s="25">
        <f>キャッシュフロー表!AC30</f>
        <v>2264.1357111306888</v>
      </c>
      <c r="AE7" s="25">
        <f>キャッシュフロー表!AD30</f>
        <v>2580.3044253533026</v>
      </c>
      <c r="AF7" s="25">
        <f>キャッシュフロー表!AE30</f>
        <v>2909.0085138603686</v>
      </c>
      <c r="AG7" s="25">
        <f>キャッシュフロー表!AF30</f>
        <v>3250.4986841375758</v>
      </c>
      <c r="AH7" s="25">
        <f>キャッシュフロー表!AG30</f>
        <v>3491.9888544147834</v>
      </c>
      <c r="AI7" s="25">
        <f>キャッシュフロー表!AH30</f>
        <v>3733.4790246919911</v>
      </c>
      <c r="AJ7" s="25">
        <f>キャッシュフロー表!AI30</f>
        <v>3974.9691949691987</v>
      </c>
      <c r="AK7" s="25">
        <f>キャッシュフロー表!AJ30</f>
        <v>4216.4593652464064</v>
      </c>
      <c r="AL7" s="25">
        <f>キャッシュフロー表!AK30</f>
        <v>3985.8593652464065</v>
      </c>
      <c r="AM7" s="25">
        <f>キャッシュフロー表!AL30</f>
        <v>3914.8593652464065</v>
      </c>
      <c r="AN7" s="25">
        <f>キャッシュフロー表!AM30</f>
        <v>3879.8593652464065</v>
      </c>
      <c r="AO7" s="25">
        <f>キャッシュフロー表!AN30</f>
        <v>3880.8593652464065</v>
      </c>
      <c r="AP7" s="25">
        <f>キャッシュフロー表!AO30</f>
        <v>3881.8593652464065</v>
      </c>
      <c r="AQ7" s="25">
        <f>キャッシュフロー表!AP30</f>
        <v>3882.8593652464065</v>
      </c>
      <c r="AR7" s="25">
        <f>キャッシュフロー表!AQ30</f>
        <v>3883.8593652464065</v>
      </c>
      <c r="AS7" s="25">
        <f>キャッシュフロー表!AR30</f>
        <v>3884.8593652464065</v>
      </c>
      <c r="AT7" s="25">
        <f>キャッシュフロー表!AS30</f>
        <v>3885.8593652464065</v>
      </c>
      <c r="AU7" s="25">
        <f>キャッシュフロー表!AT30</f>
        <v>3886.8593652464065</v>
      </c>
      <c r="AV7" s="25">
        <f>キャッシュフロー表!AU30</f>
        <v>3887.8593652464065</v>
      </c>
    </row>
    <row r="8" spans="2:82" ht="13.5" customHeight="1"/>
    <row r="9" spans="2:82" ht="13.5" customHeight="1"/>
    <row r="10" spans="2:82">
      <c r="AX10">
        <v>0</v>
      </c>
    </row>
  </sheetData>
  <phoneticPr fontId="4"/>
  <pageMargins left="0.70000000000000007" right="0.70000000000000007" top="1.1437007874015752" bottom="1.1437007874015752" header="0.75000000000000011" footer="0.75000000000000011"/>
  <pageSetup paperSize="9" fitToWidth="0" fitToHeight="0" orientation="landscape" horizontalDpi="0"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FEF93-81C1-4584-B125-F138B28F6915}">
  <dimension ref="A1"/>
  <sheetViews>
    <sheetView workbookViewId="0"/>
  </sheetViews>
  <sheetFormatPr defaultRowHeight="13.8"/>
  <sheetData/>
  <phoneticPr fontId="4"/>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TotalTime>329</TotalTime>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キャッシュフロー表</vt:lpstr>
      <vt:lpstr>年間保険料計算シート</vt:lpstr>
      <vt:lpstr>教育費計算シート</vt:lpstr>
      <vt:lpstr>老齢年金計算シート</vt:lpstr>
      <vt:lpstr>年間収支グラフ</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長尾茂</dc:creator>
  <cp:lastModifiedBy>長尾茂</cp:lastModifiedBy>
  <cp:revision>28</cp:revision>
  <cp:lastPrinted>2020-08-16T06:50:01Z</cp:lastPrinted>
  <dcterms:created xsi:type="dcterms:W3CDTF">2017-03-10T12:38:30Z</dcterms:created>
  <dcterms:modified xsi:type="dcterms:W3CDTF">2020-09-02T11:54:50Z</dcterms:modified>
</cp:coreProperties>
</file>